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400+" sheetId="4" r:id="rId4"/>
    <sheet name="C2X-QX6700" sheetId="5" r:id="rId5"/>
    <sheet name="C2D-E6420" sheetId="6" r:id="rId6"/>
    <sheet name="C2D-E6320" sheetId="7" r:id="rId7"/>
    <sheet name="C2D-E6300" sheetId="8" r:id="rId8"/>
    <sheet name="C2D-E4400" sheetId="9" r:id="rId9"/>
    <sheet name="C2D-E4300" sheetId="10" r:id="rId10"/>
    <sheet name="Template" sheetId="11" r:id="rId11"/>
  </sheets>
  <definedNames/>
  <calcPr fullCalcOnLoad="1" fullPrecision="0"/>
</workbook>
</file>

<file path=xl/sharedStrings.xml><?xml version="1.0" encoding="utf-8"?>
<sst xmlns="http://schemas.openxmlformats.org/spreadsheetml/2006/main" count="1434" uniqueCount="107">
  <si>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</si>
  <si>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</si>
  <si>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</si>
  <si>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</si>
  <si>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</si>
  <si>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</si>
  <si>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</si>
  <si>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</si>
  <si>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</si>
  <si>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</si>
  <si>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</si>
  <si>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</si>
  <si>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</si>
  <si>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</si>
  <si>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</si>
  <si>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</si>
  <si>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</si>
  <si>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</si>
  <si>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</si>
  <si>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</si>
  <si>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</si>
  <si>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</si>
  <si>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</si>
  <si>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</si>
  <si>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</si>
  <si>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</si>
  <si>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</si>
  <si>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</si>
  <si>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</si>
  <si>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</si>
  <si>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</si>
  <si>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</si>
  <si>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</si>
  <si>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</si>
  <si>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</si>
  <si>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</si>
  <si>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</si>
  <si>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</si>
  <si>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</si>
  <si>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</si>
  <si>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</si>
  <si>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</si>
  <si>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</si>
  <si>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</si>
  <si>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</si>
  <si>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</si>
  <si>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</si>
  <si>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</si>
  <si>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</si>
  <si>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</si>
  <si>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</si>
  <si>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</si>
  <si>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</si>
  <si>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</si>
  <si>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</si>
  <si>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</si>
  <si>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</si>
  <si>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</si>
  <si>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</si>
  <si>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</si>
  <si>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</si>
  <si>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</si>
  <si>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</si>
  <si>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</si>
  <si>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</si>
  <si>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</si>
  <si>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</si>
  <si>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</si>
  <si>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</si>
  <si>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</si>
  <si>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</si>
  <si>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</si>
  <si>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</si>
  <si>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</si>
  <si>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</si>
  <si>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</si>
  <si>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</si>
  <si>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</si>
  <si>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</si>
  <si>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</si>
  <si>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</si>
  <si>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</si>
  <si>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</si>
  <si>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</si>
  <si>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</si>
  <si>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</si>
  <si>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</si>
  <si>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</si>
  <si>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</si>
  <si>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</si>
  <si>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</si>
  <si>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</si>
  <si>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</si>
  <si>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</si>
  <si>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</si>
  <si>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</si>
  <si>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</si>
  <si>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</si>
  <si>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</si>
  <si>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</si>
  <si>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</si>
  <si>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</si>
  <si>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</si>
  <si>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</si>
  <si>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</si>
  <si>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Core 2 Duo E6320</t>
  </si>
  <si>
    <t>Core 2 Duo E6420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</si>
</sst>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6" width="21.125" style="19" bestFit="1" customWidth="1"/>
    <col min="7" max="7" width="27.625" style="19" bestFit="1" customWidth="1"/>
    <col min="8" max="10" width="22.375" style="19" bestFit="1" customWidth="1"/>
  </cols>
  <sheetData>
    <row r="1" spans="2:10" ht="15.75">
      <c r="B1" s="21" t="s">
        <v>88</v>
      </c>
      <c r="C1" s="21" t="s">
        <v>98</v>
      </c>
      <c r="D1" s="21" t="s">
        <v>99</v>
      </c>
      <c r="E1" s="21" t="s">
        <v>105</v>
      </c>
      <c r="F1" s="21" t="s">
        <v>106</v>
      </c>
      <c r="G1" s="21" t="s">
        <v>90</v>
      </c>
      <c r="H1" s="21" t="s">
        <v>104</v>
      </c>
      <c r="I1" s="21" t="s">
        <v>103</v>
      </c>
      <c r="J1" s="21" t="s">
        <v>89</v>
      </c>
    </row>
    <row r="2" spans="1:10" ht="12.75">
      <c r="A2" s="24" t="s">
        <v>18</v>
      </c>
      <c r="B2" s="20">
        <f>'C2D-E4300'!$B24</f>
        <v>100</v>
      </c>
      <c r="C2" s="20">
        <f>'C2D-E4400'!$B24</f>
        <v>108</v>
      </c>
      <c r="D2" s="20">
        <f>'C2D-E6300'!$B24</f>
        <v>104</v>
      </c>
      <c r="E2" s="20">
        <f>'C2D-E6320'!$B24</f>
        <v>107</v>
      </c>
      <c r="F2" s="20">
        <f>'C2D-E6420'!$B24</f>
        <v>119</v>
      </c>
      <c r="G2" s="20">
        <f>'C2X-QX6700'!$B24</f>
        <v>166</v>
      </c>
      <c r="H2" s="20">
        <f>'A64X2-4400+'!$B24</f>
        <v>105</v>
      </c>
      <c r="I2" s="20">
        <f>'A64X2-5000+'!$B24</f>
        <v>112</v>
      </c>
      <c r="J2" s="20">
        <f>'A64X2-6000+'!$B24</f>
        <v>131</v>
      </c>
    </row>
    <row r="3" spans="1:10" ht="12.75">
      <c r="A3" s="24" t="s">
        <v>26</v>
      </c>
      <c r="B3" s="20">
        <f>'C2D-E4300'!$B56</f>
        <v>100</v>
      </c>
      <c r="C3" s="20">
        <f>'C2D-E4400'!$B56</f>
        <v>108</v>
      </c>
      <c r="D3" s="20">
        <f>'C2D-E6300'!$B56</f>
        <v>104</v>
      </c>
      <c r="E3" s="20">
        <f>'C2D-E6320'!$B56</f>
        <v>107</v>
      </c>
      <c r="F3" s="20">
        <f>'C2D-E6420'!$B56</f>
        <v>120</v>
      </c>
      <c r="G3" s="20">
        <f>'C2X-QX6700'!$B56</f>
        <v>139</v>
      </c>
      <c r="H3" s="20">
        <f>'A64X2-4400+'!$B56</f>
        <v>118</v>
      </c>
      <c r="I3" s="20">
        <f>'A64X2-5000+'!$B56</f>
        <v>131</v>
      </c>
      <c r="J3" s="20">
        <f>'A64X2-6000+'!$B56</f>
        <v>150</v>
      </c>
    </row>
    <row r="4" spans="1:10" ht="12.75">
      <c r="A4" s="24" t="s">
        <v>43</v>
      </c>
      <c r="B4" s="20">
        <f>'C2D-E4300'!$B70</f>
        <v>100</v>
      </c>
      <c r="C4" s="20">
        <f>'C2D-E4400'!$B70</f>
        <v>109</v>
      </c>
      <c r="D4" s="20">
        <f>'C2D-E6300'!$B70</f>
        <v>105</v>
      </c>
      <c r="E4" s="20">
        <f>'C2D-E6320'!$B70</f>
        <v>105</v>
      </c>
      <c r="F4" s="20">
        <f>'C2D-E6420'!$B70</f>
        <v>119</v>
      </c>
      <c r="G4" s="20">
        <f>'C2X-QX6700'!$B70</f>
        <v>186</v>
      </c>
      <c r="H4" s="20">
        <f>'A64X2-4400+'!$B70</f>
        <v>101</v>
      </c>
      <c r="I4" s="20">
        <f>'A64X2-5000+'!$B70</f>
        <v>116</v>
      </c>
      <c r="J4" s="20">
        <f>'A64X2-6000+'!$B70</f>
        <v>133</v>
      </c>
    </row>
    <row r="5" spans="1:10" ht="12.75">
      <c r="A5" s="24" t="s">
        <v>44</v>
      </c>
      <c r="B5" s="20">
        <f>'C2D-E4300'!$B74</f>
        <v>100</v>
      </c>
      <c r="C5" s="20">
        <f>'C2D-E4400'!$B74</f>
        <v>110</v>
      </c>
      <c r="D5" s="20">
        <f>'C2D-E6300'!$B74</f>
        <v>104</v>
      </c>
      <c r="E5" s="20">
        <f>'C2D-E6320'!$B74</f>
        <v>111</v>
      </c>
      <c r="F5" s="20">
        <f>'C2D-E6420'!$B74</f>
        <v>125</v>
      </c>
      <c r="G5" s="20">
        <f>'C2X-QX6700'!$B74</f>
        <v>151</v>
      </c>
      <c r="H5" s="20">
        <f>'A64X2-4400+'!$B74</f>
        <v>104</v>
      </c>
      <c r="I5" s="20">
        <f>'A64X2-5000+'!$B74</f>
        <v>110</v>
      </c>
      <c r="J5" s="20">
        <f>'A64X2-6000+'!$B74</f>
        <v>136</v>
      </c>
    </row>
    <row r="6" spans="1:10" ht="12.75">
      <c r="A6" s="24" t="s">
        <v>48</v>
      </c>
      <c r="B6" s="20">
        <f>'C2D-E4300'!$B82</f>
        <v>100</v>
      </c>
      <c r="C6" s="20">
        <f>'C2D-E4400'!$B82</f>
        <v>108</v>
      </c>
      <c r="D6" s="20">
        <f>'C2D-E6300'!$B82</f>
        <v>103</v>
      </c>
      <c r="E6" s="20">
        <f>'C2D-E6320'!$B82</f>
        <v>105</v>
      </c>
      <c r="F6" s="20">
        <f>'C2D-E6420'!$B82</f>
        <v>116</v>
      </c>
      <c r="G6" s="20">
        <f>'C2X-QX6700'!$B82</f>
        <v>124</v>
      </c>
      <c r="H6" s="20">
        <f>'A64X2-4400+'!$B82</f>
        <v>92</v>
      </c>
      <c r="I6" s="20">
        <f>'A64X2-5000+'!$B82</f>
        <v>101</v>
      </c>
      <c r="J6" s="20">
        <f>'A64X2-6000+'!$B82</f>
        <v>135</v>
      </c>
    </row>
    <row r="7" spans="1:10" ht="12.75">
      <c r="A7" s="24" t="s">
        <v>52</v>
      </c>
      <c r="B7" s="20">
        <f>'C2D-E4300'!$B89</f>
        <v>100</v>
      </c>
      <c r="C7" s="20">
        <f>'C2D-E4400'!$B89</f>
        <v>111</v>
      </c>
      <c r="D7" s="20">
        <f>'C2D-E6300'!$B89</f>
        <v>105</v>
      </c>
      <c r="E7" s="20">
        <f>'C2D-E6320'!$B89</f>
        <v>105</v>
      </c>
      <c r="F7" s="20">
        <f>'C2D-E6420'!$B89</f>
        <v>120</v>
      </c>
      <c r="G7" s="20">
        <f>'C2X-QX6700'!$B89</f>
        <v>222</v>
      </c>
      <c r="H7" s="20">
        <f>'A64X2-4400+'!$B89</f>
        <v>116</v>
      </c>
      <c r="I7" s="20">
        <f>'A64X2-5000+'!$B89</f>
        <v>138</v>
      </c>
      <c r="J7" s="20">
        <f>'A64X2-6000+'!$B89</f>
        <v>158</v>
      </c>
    </row>
    <row r="8" spans="1:10" ht="12.75">
      <c r="A8" s="24" t="s">
        <v>54</v>
      </c>
      <c r="B8" s="20">
        <f>'C2D-E4300'!$B94</f>
        <v>100</v>
      </c>
      <c r="C8" s="20">
        <f>'C2D-E4400'!$B94</f>
        <v>107</v>
      </c>
      <c r="D8" s="20">
        <f>'C2D-E6300'!$B94</f>
        <v>112</v>
      </c>
      <c r="E8" s="20">
        <f>'C2D-E6320'!$B94</f>
        <v>114</v>
      </c>
      <c r="F8" s="20">
        <f>'C2D-E6420'!$B94</f>
        <v>123</v>
      </c>
      <c r="G8" s="20">
        <f>'C2X-QX6700'!$B94</f>
        <v>139</v>
      </c>
      <c r="H8" s="20">
        <f>'A64X2-4400+'!$B94</f>
        <v>106</v>
      </c>
      <c r="I8" s="20">
        <f>'A64X2-5000+'!$B94</f>
        <v>113</v>
      </c>
      <c r="J8" s="20">
        <f>'A64X2-6000+'!$B94</f>
        <v>130</v>
      </c>
    </row>
    <row r="9" spans="1:10" ht="12.75">
      <c r="A9" s="24" t="s">
        <v>58</v>
      </c>
      <c r="B9" s="20">
        <f>'C2D-E4300'!$B98</f>
        <v>100</v>
      </c>
      <c r="C9" s="20">
        <f>'C2D-E4400'!$B98</f>
        <v>110</v>
      </c>
      <c r="D9" s="20">
        <f>'C2D-E6300'!$B98</f>
        <v>104</v>
      </c>
      <c r="E9" s="20">
        <f>'C2D-E6320'!$B98</f>
        <v>105</v>
      </c>
      <c r="F9" s="20">
        <f>'C2D-E6420'!$B98</f>
        <v>120</v>
      </c>
      <c r="G9" s="20">
        <f>'C2X-QX6700'!$B98</f>
        <v>148</v>
      </c>
      <c r="H9" s="20">
        <f>'A64X2-4400+'!$B98</f>
        <v>84</v>
      </c>
      <c r="I9" s="20">
        <f>'A64X2-5000+'!$B98</f>
        <v>97</v>
      </c>
      <c r="J9" s="20">
        <f>'A64X2-6000+'!$B98</f>
        <v>112</v>
      </c>
    </row>
    <row r="10" spans="1:10" ht="12.75">
      <c r="A10" s="24" t="s">
        <v>86</v>
      </c>
      <c r="B10" s="20">
        <f>'C2D-E4300'!$B106</f>
        <v>100</v>
      </c>
      <c r="C10" s="20">
        <f>'C2D-E4400'!$B106</f>
        <v>110</v>
      </c>
      <c r="D10" s="20">
        <f>'C2D-E6300'!$B106</f>
        <v>104</v>
      </c>
      <c r="E10" s="20">
        <f>'C2D-E6320'!$B106</f>
        <v>104</v>
      </c>
      <c r="F10" s="20">
        <f>'C2D-E6420'!$B106</f>
        <v>118</v>
      </c>
      <c r="G10" s="20">
        <f>'C2X-QX6700'!$B106</f>
        <v>145</v>
      </c>
      <c r="H10" s="20">
        <f>'A64X2-4400+'!$B106</f>
        <v>103</v>
      </c>
      <c r="I10" s="20">
        <f>'A64X2-5000+'!$B106</f>
        <v>121</v>
      </c>
      <c r="J10" s="20">
        <f>'A64X2-6000+'!$B106</f>
        <v>140</v>
      </c>
    </row>
    <row r="11" spans="1:10" ht="12.75">
      <c r="A11" s="24" t="s">
        <v>87</v>
      </c>
      <c r="B11" s="20">
        <f>'C2D-E4300'!$B114</f>
        <v>100</v>
      </c>
      <c r="C11" s="20">
        <f>'C2D-E4400'!$B114</f>
        <v>110</v>
      </c>
      <c r="D11" s="20">
        <f>'C2D-E6300'!$B114</f>
        <v>104</v>
      </c>
      <c r="E11" s="20">
        <f>'C2D-E6320'!$B114</f>
        <v>105</v>
      </c>
      <c r="F11" s="20">
        <f>'C2D-E6420'!$B114</f>
        <v>119</v>
      </c>
      <c r="G11" s="20">
        <f>'C2X-QX6700'!$B114</f>
        <v>178</v>
      </c>
      <c r="H11" s="20">
        <f>'A64X2-4400+'!$B114</f>
        <v>96</v>
      </c>
      <c r="I11" s="20">
        <f>'A64X2-5000+'!$B114</f>
        <v>113</v>
      </c>
      <c r="J11" s="20">
        <f>'A64X2-6000+'!$B114</f>
        <v>128</v>
      </c>
    </row>
    <row r="12" spans="1:10" ht="12.75">
      <c r="A12" s="24" t="s">
        <v>76</v>
      </c>
      <c r="B12" s="20">
        <f>'C2D-E4300'!$B152</f>
        <v>100</v>
      </c>
      <c r="C12" s="20">
        <f>'C2D-E4400'!$B152</f>
        <v>106</v>
      </c>
      <c r="D12" s="20">
        <f>'C2D-E6300'!$B152</f>
        <v>103</v>
      </c>
      <c r="E12" s="20">
        <f>'C2D-E6320'!$B152</f>
        <v>112</v>
      </c>
      <c r="F12" s="20">
        <f>'C2D-E6420'!$B152</f>
        <v>121</v>
      </c>
      <c r="G12" s="20">
        <f>'C2X-QX6700'!$B152</f>
        <v>135</v>
      </c>
      <c r="H12" s="20">
        <f>'A64X2-4400+'!$B152</f>
        <v>101</v>
      </c>
      <c r="I12" s="20">
        <f>'A64X2-5000+'!$B152</f>
        <v>111</v>
      </c>
      <c r="J12" s="20">
        <f>'A64X2-6000+'!$B152</f>
        <v>121</v>
      </c>
    </row>
    <row r="13" spans="1:10" s="28" customFormat="1" ht="15.75">
      <c r="A13" s="28" t="s">
        <v>77</v>
      </c>
      <c r="B13" s="29">
        <f>'C2D-E4300'!$B154</f>
        <v>100</v>
      </c>
      <c r="C13" s="29">
        <f>'C2D-E4400'!$B154</f>
        <v>109</v>
      </c>
      <c r="D13" s="29">
        <f>'C2D-E6300'!$B154</f>
        <v>104</v>
      </c>
      <c r="E13" s="29">
        <f>'C2D-E6320'!$B154</f>
        <v>107</v>
      </c>
      <c r="F13" s="29">
        <f>'C2D-E6420'!$B154</f>
        <v>120</v>
      </c>
      <c r="G13" s="29">
        <f>'C2X-QX6700'!$B154</f>
        <v>165</v>
      </c>
      <c r="H13" s="29">
        <f>'A64X2-4400+'!$B154</f>
        <v>106</v>
      </c>
      <c r="I13" s="29">
        <f>'A64X2-5000+'!$B154</f>
        <v>118</v>
      </c>
      <c r="J13" s="29">
        <f>'A64X2-6000+'!$B154</f>
        <v>141</v>
      </c>
    </row>
    <row r="14" spans="1:10" s="28" customFormat="1" ht="15.75">
      <c r="A14" s="28" t="s">
        <v>78</v>
      </c>
      <c r="B14" s="29">
        <f>'C2D-E4300'!$B155</f>
        <v>100</v>
      </c>
      <c r="C14" s="29">
        <f>'C2D-E4400'!$B155</f>
        <v>109</v>
      </c>
      <c r="D14" s="29">
        <f>'C2D-E6300'!$B155</f>
        <v>105</v>
      </c>
      <c r="E14" s="29">
        <f>'C2D-E6320'!$B155</f>
        <v>108</v>
      </c>
      <c r="F14" s="29">
        <f>'C2D-E6420'!$B155</f>
        <v>120</v>
      </c>
      <c r="G14" s="29">
        <f>'C2X-QX6700'!$B155</f>
        <v>149</v>
      </c>
      <c r="H14" s="29">
        <f>'A64X2-4400+'!$B155</f>
        <v>98</v>
      </c>
      <c r="I14" s="29">
        <f>'A64X2-5000+'!$B155</f>
        <v>111</v>
      </c>
      <c r="J14" s="29">
        <f>'A64X2-6000+'!$B155</f>
        <v>126</v>
      </c>
    </row>
    <row r="15" spans="1:10" s="28" customFormat="1" ht="15.75">
      <c r="A15" s="28" t="s">
        <v>79</v>
      </c>
      <c r="B15" s="29">
        <f>'C2D-E4300'!$B156</f>
        <v>100</v>
      </c>
      <c r="C15" s="29">
        <f>'C2D-E4400'!$B156</f>
        <v>109</v>
      </c>
      <c r="D15" s="29">
        <f>'C2D-E6300'!$B156</f>
        <v>105</v>
      </c>
      <c r="E15" s="29">
        <f>'C2D-E6320'!$B156</f>
        <v>108</v>
      </c>
      <c r="F15" s="29">
        <f>'C2D-E6420'!$B156</f>
        <v>120</v>
      </c>
      <c r="G15" s="29">
        <f>'C2X-QX6700'!$B156</f>
        <v>157</v>
      </c>
      <c r="H15" s="29">
        <f>'A64X2-4400+'!$B156</f>
        <v>102</v>
      </c>
      <c r="I15" s="29">
        <f>'A64X2-5000+'!$B156</f>
        <v>115</v>
      </c>
      <c r="J15" s="29">
        <f>'A64X2-6000+'!$B156</f>
        <v>134</v>
      </c>
    </row>
    <row r="16" spans="2:10" s="22" customFormat="1" ht="15.75">
      <c r="B16" s="21"/>
      <c r="C16" s="21"/>
      <c r="D16" s="21"/>
      <c r="E16" s="21"/>
      <c r="F16" s="21"/>
      <c r="G16" s="21"/>
      <c r="H16" s="21"/>
      <c r="I16" s="21"/>
      <c r="J16" s="21"/>
    </row>
    <row r="17" spans="1:10" s="22" customFormat="1" ht="15.75">
      <c r="A17" s="22" t="s">
        <v>96</v>
      </c>
      <c r="B17" s="23">
        <f>'C2D-E4300'!$B162</f>
        <v>13</v>
      </c>
      <c r="C17" s="23">
        <f>'C2D-E4400'!$B162</f>
        <v>12</v>
      </c>
      <c r="D17" s="23">
        <f>'C2D-E6300'!$B162</f>
        <v>21</v>
      </c>
      <c r="E17" s="23">
        <f>'C2D-E6320'!$B162</f>
        <v>15</v>
      </c>
      <c r="F17" s="23">
        <f>'C2D-E6420'!$B162</f>
        <v>15</v>
      </c>
      <c r="G17" s="23">
        <f>'C2X-QX6700'!$B162</f>
        <v>29</v>
      </c>
      <c r="H17" s="23">
        <f>'A64X2-4400+'!$B162</f>
        <v>27</v>
      </c>
      <c r="I17" s="23">
        <f>'A64X2-5000+'!$B162</f>
        <v>28</v>
      </c>
      <c r="J17" s="23">
        <f>'A64X2-6000+'!$B162</f>
        <v>54</v>
      </c>
    </row>
    <row r="18" spans="1:10" s="22" customFormat="1" ht="15.75">
      <c r="A18" s="22" t="s">
        <v>97</v>
      </c>
      <c r="B18" s="23">
        <f>'C2D-E4300'!$B168</f>
        <v>31</v>
      </c>
      <c r="C18" s="23">
        <f>'C2D-E4400'!$B168</f>
        <v>32</v>
      </c>
      <c r="D18" s="23">
        <f>'C2D-E6300'!$B168</f>
        <v>36</v>
      </c>
      <c r="E18" s="23">
        <f>'C2D-E6320'!$B168</f>
        <v>34</v>
      </c>
      <c r="F18" s="23">
        <f>'C2D-E6420'!$B168</f>
        <v>39</v>
      </c>
      <c r="G18" s="23">
        <f>'C2X-QX6700'!$B168</f>
        <v>95</v>
      </c>
      <c r="H18" s="23">
        <f>'A64X2-4400+'!$B168</f>
        <v>60</v>
      </c>
      <c r="I18" s="23">
        <f>'A64X2-5000+'!$B168</f>
        <v>71</v>
      </c>
      <c r="J18" s="23">
        <f>'A64X2-6000+'!$B168</f>
        <v>109</v>
      </c>
    </row>
    <row r="20" ht="15.75">
      <c r="A20" s="22" t="s">
        <v>0</v>
      </c>
    </row>
    <row r="21" spans="1:10" ht="12.75">
      <c r="A21" s="1" t="s">
        <v>10</v>
      </c>
      <c r="B21" s="25">
        <f>'C2D-E4300'!$B11</f>
        <v>4.24</v>
      </c>
      <c r="C21" s="25">
        <f>'C2D-E4400'!$B11</f>
        <v>4.67</v>
      </c>
      <c r="D21" s="25">
        <f>'C2D-E6300'!$B11</f>
        <v>4.38</v>
      </c>
      <c r="E21" s="25">
        <f>'C2D-E6320'!$B11</f>
        <v>4.45</v>
      </c>
      <c r="F21" s="25">
        <f>'C2D-E6420'!$B11</f>
        <v>5.04</v>
      </c>
      <c r="G21" s="25">
        <f>'C2X-QX6700'!$B11</f>
        <v>9.87</v>
      </c>
      <c r="H21" s="25">
        <f>'A64X2-4400+'!$B11</f>
        <v>4.01</v>
      </c>
      <c r="I21" s="25">
        <f>'A64X2-5000+'!$B11</f>
        <v>4.52</v>
      </c>
      <c r="J21" s="25">
        <f>'A64X2-6000+'!$B11</f>
        <v>5.38</v>
      </c>
    </row>
    <row r="22" spans="1:10" ht="12.75">
      <c r="A22" s="1" t="s">
        <v>11</v>
      </c>
      <c r="B22" s="25">
        <f>'C2D-E4300'!$B12</f>
        <v>2.19</v>
      </c>
      <c r="C22" s="25">
        <f>'C2D-E4400'!$B12</f>
        <v>2.36</v>
      </c>
      <c r="D22" s="25">
        <f>'C2D-E6300'!$B12</f>
        <v>2.28</v>
      </c>
      <c r="E22" s="25">
        <f>'C2D-E6320'!$B12</f>
        <v>2.32</v>
      </c>
      <c r="F22" s="25">
        <f>'C2D-E6420'!$B12</f>
        <v>2.52</v>
      </c>
      <c r="G22" s="25">
        <f>'C2X-QX6700'!$B12</f>
        <v>2.89</v>
      </c>
      <c r="H22" s="25">
        <f>'A64X2-4400+'!$B12</f>
        <v>2.16</v>
      </c>
      <c r="I22" s="25">
        <f>'A64X2-5000+'!$B12</f>
        <v>2.31</v>
      </c>
      <c r="J22" s="25">
        <f>'A64X2-6000+'!$B12</f>
        <v>2.71</v>
      </c>
    </row>
    <row r="23" spans="1:10" ht="12.75">
      <c r="A23" s="1" t="s">
        <v>4</v>
      </c>
      <c r="B23" s="25">
        <f>'C2D-E4300'!$B13</f>
        <v>1.36</v>
      </c>
      <c r="C23" s="25">
        <f>'C2D-E4400'!$B13</f>
        <v>1.47</v>
      </c>
      <c r="D23" s="25">
        <f>'C2D-E6300'!$B13</f>
        <v>1.44</v>
      </c>
      <c r="E23" s="25">
        <f>'C2D-E6320'!$B13</f>
        <v>1.47</v>
      </c>
      <c r="F23" s="25">
        <f>'C2D-E6420'!$B13</f>
        <v>1.61</v>
      </c>
      <c r="G23" s="25">
        <f>'C2X-QX6700'!$B13</f>
        <v>1.85</v>
      </c>
      <c r="H23" s="25">
        <f>'A64X2-4400+'!$B13</f>
        <v>1.33</v>
      </c>
      <c r="I23" s="25">
        <f>'A64X2-5000+'!$B13</f>
        <v>1.36</v>
      </c>
      <c r="J23" s="25">
        <f>'A64X2-6000+'!$B13</f>
        <v>1.62</v>
      </c>
    </row>
    <row r="24" ht="12.75">
      <c r="A24" s="1"/>
    </row>
    <row r="25" ht="15.75">
      <c r="A25" s="3" t="s">
        <v>12</v>
      </c>
    </row>
    <row r="26" spans="1:10" ht="12.75">
      <c r="A26" s="1" t="s">
        <v>13</v>
      </c>
      <c r="B26" s="25">
        <f>'C2D-E4300'!$B16</f>
        <v>1.92</v>
      </c>
      <c r="C26" s="25">
        <f>'C2D-E4400'!$B16</f>
        <v>1.95</v>
      </c>
      <c r="D26" s="25">
        <f>'C2D-E6300'!$B16</f>
        <v>1.94</v>
      </c>
      <c r="E26" s="25">
        <f>'C2D-E6320'!$B16</f>
        <v>2.25</v>
      </c>
      <c r="F26" s="25">
        <f>'C2D-E6420'!$B16</f>
        <v>2.45</v>
      </c>
      <c r="G26" s="25">
        <f>'C2X-QX6700'!$B16</f>
        <v>2.33</v>
      </c>
      <c r="H26" s="25">
        <f>'A64X2-4400+'!$B16</f>
        <v>2.19</v>
      </c>
      <c r="I26" s="25">
        <f>'A64X2-5000+'!$B16</f>
        <v>2.34</v>
      </c>
      <c r="J26" s="25">
        <f>'A64X2-6000+'!$B16</f>
        <v>2.61</v>
      </c>
    </row>
    <row r="27" spans="1:10" ht="12.75">
      <c r="A27" s="1" t="s">
        <v>14</v>
      </c>
      <c r="B27" s="25">
        <f>'C2D-E4300'!$B17</f>
        <v>2.17</v>
      </c>
      <c r="C27" s="25">
        <f>'C2D-E4400'!$B17</f>
        <v>2.25</v>
      </c>
      <c r="D27" s="25">
        <f>'C2D-E6300'!$B17</f>
        <v>2.23</v>
      </c>
      <c r="E27" s="25">
        <f>'C2D-E6320'!$B17</f>
        <v>2.38</v>
      </c>
      <c r="F27" s="25">
        <f>'C2D-E6420'!$B17</f>
        <v>2.6</v>
      </c>
      <c r="G27" s="25">
        <f>'C2X-QX6700'!$B17</f>
        <v>2.82</v>
      </c>
      <c r="H27" s="25">
        <f>'A64X2-4400+'!$B17</f>
        <v>2.09</v>
      </c>
      <c r="I27" s="25">
        <f>'A64X2-5000+'!$B17</f>
        <v>2.25</v>
      </c>
      <c r="J27" s="25">
        <f>'A64X2-6000+'!$B17</f>
        <v>2.52</v>
      </c>
    </row>
    <row r="28" spans="1:10" ht="12.75">
      <c r="A28" s="1" t="s">
        <v>15</v>
      </c>
      <c r="B28" s="25">
        <f>'C2D-E4300'!$B18</f>
        <v>4.27</v>
      </c>
      <c r="C28" s="25">
        <f>'C2D-E4400'!$B18</f>
        <v>4.59</v>
      </c>
      <c r="D28" s="25">
        <f>'C2D-E6300'!$B18</f>
        <v>4.49</v>
      </c>
      <c r="E28" s="25">
        <f>'C2D-E6320'!$B18</f>
        <v>4.57</v>
      </c>
      <c r="F28" s="25">
        <f>'C2D-E6420'!$B18</f>
        <v>5.05</v>
      </c>
      <c r="G28" s="25">
        <f>'C2X-QX6700'!$B18</f>
        <v>6.04</v>
      </c>
      <c r="H28" s="25">
        <f>'A64X2-4400+'!$B18</f>
        <v>4.46</v>
      </c>
      <c r="I28" s="25">
        <f>'A64X2-5000+'!$B18</f>
        <v>5.09</v>
      </c>
      <c r="J28" s="25">
        <f>'A64X2-6000+'!$B18</f>
        <v>5.77</v>
      </c>
    </row>
    <row r="29" spans="1:10" ht="12.75">
      <c r="A29" s="1" t="s">
        <v>16</v>
      </c>
      <c r="B29" s="25">
        <f>'C2D-E4300'!$B19</f>
        <v>2.28</v>
      </c>
      <c r="C29" s="25">
        <f>'C2D-E4400'!$B19</f>
        <v>2.35</v>
      </c>
      <c r="D29" s="25">
        <f>'C2D-E6300'!$B19</f>
        <v>2.33</v>
      </c>
      <c r="E29" s="25">
        <f>'C2D-E6320'!$B19</f>
        <v>2.61</v>
      </c>
      <c r="F29" s="25">
        <f>'C2D-E6420'!$B19</f>
        <v>2.85</v>
      </c>
      <c r="G29" s="25">
        <f>'C2X-QX6700'!$B19</f>
        <v>2.87</v>
      </c>
      <c r="H29" s="25">
        <f>'A64X2-4400+'!$B19</f>
        <v>2.51</v>
      </c>
      <c r="I29" s="25">
        <f>'A64X2-5000+'!$B19</f>
        <v>2.72</v>
      </c>
      <c r="J29" s="25">
        <f>'A64X2-6000+'!$B19</f>
        <v>3.05</v>
      </c>
    </row>
    <row r="30" spans="1:10" ht="12.75">
      <c r="A30" s="1" t="s">
        <v>9</v>
      </c>
      <c r="B30" s="26">
        <f>'C2D-E4300'!$B20</f>
        <v>0.00215277777777778</v>
      </c>
      <c r="C30" s="26">
        <f>'C2D-E4400'!$B20</f>
        <v>0.00194444444444444</v>
      </c>
      <c r="D30" s="26">
        <f>'C2D-E6300'!$B20</f>
        <v>0.00207175925925926</v>
      </c>
      <c r="E30" s="26">
        <f>'C2D-E6320'!$B20</f>
        <v>0.00204861111111111</v>
      </c>
      <c r="F30" s="26">
        <f>'C2D-E6420'!$B20</f>
        <v>0.00178240740740741</v>
      </c>
      <c r="G30" s="26">
        <f>'C2X-QX6700'!$B20</f>
        <v>0.000914351851851852</v>
      </c>
      <c r="H30" s="26">
        <f>'A64X2-4400+'!$B20</f>
        <v>0.00171296296296296</v>
      </c>
      <c r="I30" s="26">
        <f>'A64X2-5000+'!$B20</f>
        <v>0.00197916666666667</v>
      </c>
      <c r="J30" s="26">
        <f>'A64X2-6000+'!$B20</f>
        <v>0.00155092592592593</v>
      </c>
    </row>
    <row r="31" ht="12.75">
      <c r="A31" s="1"/>
    </row>
    <row r="32" spans="1:10" ht="15.75">
      <c r="A32" s="3" t="s">
        <v>17</v>
      </c>
      <c r="B32" s="26">
        <f>'C2D-E4300'!$B22</f>
        <v>0.015625</v>
      </c>
      <c r="C32" s="26">
        <f>'C2D-E4400'!$B22</f>
        <v>0.0140740740740741</v>
      </c>
      <c r="D32" s="26">
        <f>'C2D-E6300'!$B22</f>
        <v>0.0150810185185185</v>
      </c>
      <c r="E32" s="26">
        <f>'C2D-E6320'!$B22</f>
        <v>0.0150578703703704</v>
      </c>
      <c r="F32" s="26">
        <f>'C2D-E6420'!$B22</f>
        <v>0.0131365740740741</v>
      </c>
      <c r="G32" s="26">
        <f>'C2X-QX6700'!$B22</f>
        <v>0.00758101851851852</v>
      </c>
      <c r="H32" s="26">
        <f>'A64X2-4400+'!$B22</f>
        <v>0.0148726851851852</v>
      </c>
      <c r="I32" s="26">
        <f>'A64X2-5000+'!$B22</f>
        <v>0.0126851851851852</v>
      </c>
      <c r="J32" s="26">
        <f>'A64X2-6000+'!$B22</f>
        <v>0.0109837962962963</v>
      </c>
    </row>
    <row r="33" spans="1:10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</row>
    <row r="34" spans="1:10" s="31" customFormat="1" ht="15.75">
      <c r="A34" s="7" t="s">
        <v>25</v>
      </c>
      <c r="B34" s="30">
        <f>'C2D-E4300'!$B38</f>
        <v>0.4709</v>
      </c>
      <c r="C34" s="30">
        <f>'C2D-E4400'!$B38</f>
        <v>0.436</v>
      </c>
      <c r="D34" s="30">
        <f>'C2D-E6300'!$B38</f>
        <v>0.4524</v>
      </c>
      <c r="E34" s="30">
        <f>'C2D-E6320'!$B38</f>
        <v>0.4247</v>
      </c>
      <c r="F34" s="30">
        <f>'C2D-E6420'!$B38</f>
        <v>0.3968</v>
      </c>
      <c r="G34" s="30">
        <f>'C2X-QX6700'!$B38</f>
        <v>0.3433</v>
      </c>
      <c r="H34" s="30">
        <f>'A64X2-4400+'!$B38</f>
        <v>0.3746</v>
      </c>
      <c r="I34" s="30">
        <f>'A64X2-5000+'!$B38</f>
        <v>0.3395</v>
      </c>
      <c r="J34" s="30">
        <f>'A64X2-6000+'!$B38</f>
        <v>0.3066</v>
      </c>
    </row>
    <row r="35" spans="1:10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</row>
    <row r="36" ht="15.75">
      <c r="A36" s="3" t="s">
        <v>27</v>
      </c>
    </row>
    <row r="37" spans="1:10" ht="12.75">
      <c r="A37" s="1" t="s">
        <v>15</v>
      </c>
      <c r="B37" s="25">
        <f>'C2D-E4300'!$B41</f>
        <v>1.83</v>
      </c>
      <c r="C37" s="25">
        <f>'C2D-E4400'!$B41</f>
        <v>2</v>
      </c>
      <c r="D37" s="25">
        <f>'C2D-E6300'!$B41</f>
        <v>1.9</v>
      </c>
      <c r="E37" s="25">
        <f>'C2D-E6320'!$B41</f>
        <v>1.91</v>
      </c>
      <c r="F37" s="25">
        <f>'C2D-E6420'!$B41</f>
        <v>2.09</v>
      </c>
      <c r="G37" s="25">
        <f>'C2X-QX6700'!$B41</f>
        <v>2.76</v>
      </c>
      <c r="H37" s="25">
        <f>'A64X2-4400+'!$B41</f>
        <v>2.11</v>
      </c>
      <c r="I37" s="25">
        <f>'A64X2-5000+'!$B41</f>
        <v>2.3</v>
      </c>
      <c r="J37" s="25">
        <f>'A64X2-6000+'!$B41</f>
        <v>2.75</v>
      </c>
    </row>
    <row r="38" spans="1:10" ht="12.75">
      <c r="A38" s="1" t="s">
        <v>14</v>
      </c>
      <c r="B38" s="25">
        <f>'C2D-E4300'!$B42</f>
        <v>1.6</v>
      </c>
      <c r="C38" s="25">
        <f>'C2D-E4400'!$B42</f>
        <v>1.72</v>
      </c>
      <c r="D38" s="25">
        <f>'C2D-E6300'!$B42</f>
        <v>1.65</v>
      </c>
      <c r="E38" s="25">
        <f>'C2D-E6320'!$B42</f>
        <v>1.32</v>
      </c>
      <c r="F38" s="25">
        <f>'C2D-E6420'!$B42</f>
        <v>1.9</v>
      </c>
      <c r="G38" s="25">
        <f>'C2X-QX6700'!$B42</f>
        <v>2.39</v>
      </c>
      <c r="H38" s="25">
        <f>'A64X2-4400+'!$B42</f>
        <v>1.72</v>
      </c>
      <c r="I38" s="25">
        <f>'A64X2-5000+'!$B42</f>
        <v>1.91</v>
      </c>
      <c r="J38" s="25">
        <f>'A64X2-6000+'!$B42</f>
        <v>2.18</v>
      </c>
    </row>
    <row r="39" spans="1:10" ht="12.75">
      <c r="A39" s="1" t="s">
        <v>28</v>
      </c>
      <c r="B39" s="25">
        <f>'C2D-E4300'!$B43</f>
        <v>1.48</v>
      </c>
      <c r="C39" s="25">
        <f>'C2D-E4400'!$B43</f>
        <v>1.58</v>
      </c>
      <c r="D39" s="25">
        <f>'C2D-E6300'!$B43</f>
        <v>1.53</v>
      </c>
      <c r="E39" s="25">
        <f>'C2D-E6320'!$B43</f>
        <v>1.54</v>
      </c>
      <c r="F39" s="25">
        <f>'C2D-E6420'!$B43</f>
        <v>1.91</v>
      </c>
      <c r="G39" s="25">
        <f>'C2X-QX6700'!$B43</f>
        <v>1.93</v>
      </c>
      <c r="H39" s="25">
        <f>'A64X2-4400+'!$B43</f>
        <v>1.63</v>
      </c>
      <c r="I39" s="25">
        <f>'A64X2-5000+'!$B43</f>
        <v>1.81</v>
      </c>
      <c r="J39" s="25">
        <f>'A64X2-6000+'!$B43</f>
        <v>2.06</v>
      </c>
    </row>
    <row r="40" spans="1:10" ht="12.75">
      <c r="A40" s="1" t="s">
        <v>29</v>
      </c>
      <c r="B40" s="25">
        <f>'C2D-E4300'!$B44</f>
        <v>2.79</v>
      </c>
      <c r="C40" s="25">
        <f>'C2D-E4400'!$B44</f>
        <v>3</v>
      </c>
      <c r="D40" s="25">
        <f>'C2D-E6300'!$B44</f>
        <v>2.88</v>
      </c>
      <c r="E40" s="25">
        <f>'C2D-E6320'!$B44</f>
        <v>2.89</v>
      </c>
      <c r="F40" s="25">
        <f>'C2D-E6420'!$B44</f>
        <v>3.31</v>
      </c>
      <c r="G40" s="25">
        <f>'C2X-QX6700'!$B44</f>
        <v>3.78</v>
      </c>
      <c r="H40" s="25">
        <f>'A64X2-4400+'!$B44</f>
        <v>3.22</v>
      </c>
      <c r="I40" s="25">
        <f>'A64X2-5000+'!$B44</f>
        <v>3.6</v>
      </c>
      <c r="J40" s="25">
        <f>'A64X2-6000+'!$B44</f>
        <v>4.15</v>
      </c>
    </row>
    <row r="41" spans="1:10" ht="12.75">
      <c r="A41" s="1" t="s">
        <v>30</v>
      </c>
      <c r="B41" s="25">
        <f>'C2D-E4300'!$B45</f>
        <v>1.56</v>
      </c>
      <c r="C41" s="25">
        <f>'C2D-E4400'!$B45</f>
        <v>1.72</v>
      </c>
      <c r="D41" s="25">
        <f>'C2D-E6300'!$B45</f>
        <v>1.64</v>
      </c>
      <c r="E41" s="25">
        <f>'C2D-E6320'!$B45</f>
        <v>1.15</v>
      </c>
      <c r="F41" s="25">
        <f>'C2D-E6420'!$B45</f>
        <v>1.78</v>
      </c>
      <c r="G41" s="25">
        <f>'C2X-QX6700'!$B45</f>
        <v>2.51</v>
      </c>
      <c r="H41" s="25">
        <f>'A64X2-4400+'!$B45</f>
        <v>1.83</v>
      </c>
      <c r="I41" s="25">
        <f>'A64X2-5000+'!$B45</f>
        <v>2</v>
      </c>
      <c r="J41" s="25">
        <f>'A64X2-6000+'!$B45</f>
        <v>2.4</v>
      </c>
    </row>
    <row r="42" spans="1:10" ht="12.75">
      <c r="A42" s="1" t="s">
        <v>31</v>
      </c>
      <c r="B42" s="25">
        <f>'C2D-E4300'!$B46</f>
        <v>1.82</v>
      </c>
      <c r="C42" s="25">
        <f>'C2D-E4400'!$B46</f>
        <v>1.97</v>
      </c>
      <c r="D42" s="25">
        <f>'C2D-E6300'!$B46</f>
        <v>1.89</v>
      </c>
      <c r="E42" s="25">
        <f>'C2D-E6320'!$B46</f>
        <v>1.67</v>
      </c>
      <c r="F42" s="25">
        <f>'C2D-E6420'!$B46</f>
        <v>2.15</v>
      </c>
      <c r="G42" s="25">
        <f>'C2X-QX6700'!$B46</f>
        <v>2.65</v>
      </c>
      <c r="H42" s="25">
        <f>'A64X2-4400+'!$B46</f>
        <v>2.06</v>
      </c>
      <c r="I42" s="25">
        <f>'A64X2-5000+'!$B46</f>
        <v>2.27</v>
      </c>
      <c r="J42" s="25">
        <f>'A64X2-6000+'!$B46</f>
        <v>2.65</v>
      </c>
    </row>
    <row r="43" spans="1:10" ht="12.75">
      <c r="A43" s="1" t="s">
        <v>16</v>
      </c>
      <c r="B43" s="25">
        <f>'C2D-E4300'!$B47</f>
        <v>1.96</v>
      </c>
      <c r="C43" s="25">
        <f>'C2D-E4400'!$B47</f>
        <v>2.12</v>
      </c>
      <c r="D43" s="25">
        <f>'C2D-E6300'!$B47</f>
        <v>2.03</v>
      </c>
      <c r="E43" s="25">
        <f>'C2D-E6320'!$B47</f>
        <v>2.04</v>
      </c>
      <c r="F43" s="25">
        <f>'C2D-E6420'!$B47</f>
        <v>2.36</v>
      </c>
      <c r="G43" s="25">
        <f>'C2X-QX6700'!$B47</f>
        <v>2.72</v>
      </c>
      <c r="H43" s="25">
        <f>'A64X2-4400+'!$B47</f>
        <v>2.23</v>
      </c>
      <c r="I43" s="25">
        <f>'A64X2-5000+'!$B47</f>
        <v>2.47</v>
      </c>
      <c r="J43" s="25">
        <f>'A64X2-6000+'!$B47</f>
        <v>2.86</v>
      </c>
    </row>
    <row r="44" spans="1:10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</row>
    <row r="45" ht="15.75">
      <c r="A45" s="3" t="s">
        <v>32</v>
      </c>
    </row>
    <row r="46" spans="1:10" ht="12.75">
      <c r="A46" s="1" t="s">
        <v>11</v>
      </c>
      <c r="B46" s="25">
        <f>'C2D-E4300'!$B50</f>
        <v>98.55</v>
      </c>
      <c r="C46" s="25">
        <f>'C2D-E4400'!$B50</f>
        <v>92.9</v>
      </c>
      <c r="D46" s="25">
        <f>'C2D-E6300'!$B50</f>
        <v>94.88</v>
      </c>
      <c r="E46" s="25">
        <f>'C2D-E6320'!$B50</f>
        <v>87.48</v>
      </c>
      <c r="F46" s="25">
        <f>'C2D-E6420'!$B50</f>
        <v>77.75</v>
      </c>
      <c r="G46" s="25">
        <f>'C2X-QX6700'!$B50</f>
        <v>72.01</v>
      </c>
      <c r="H46" s="25">
        <f>'A64X2-4400+'!$B50</f>
        <v>91.21</v>
      </c>
      <c r="I46" s="25">
        <f>'A64X2-5000+'!$B50</f>
        <v>80.96</v>
      </c>
      <c r="J46" s="25">
        <f>'A64X2-6000+'!$B50</f>
        <v>71.49</v>
      </c>
    </row>
    <row r="47" spans="1:10" ht="12.75">
      <c r="A47" s="1" t="s">
        <v>15</v>
      </c>
      <c r="B47" s="25">
        <f>'C2D-E4300'!$B51</f>
        <v>218</v>
      </c>
      <c r="C47" s="25">
        <f>'C2D-E4400'!$B51</f>
        <v>199.35</v>
      </c>
      <c r="D47" s="25">
        <f>'C2D-E6300'!$B51</f>
        <v>210.31</v>
      </c>
      <c r="E47" s="25">
        <f>'C2D-E6320'!$B51</f>
        <v>207.73</v>
      </c>
      <c r="F47" s="25">
        <f>'C2D-E6420'!$B51</f>
        <v>183.12</v>
      </c>
      <c r="G47" s="25">
        <f>'C2X-QX6700'!$B51</f>
        <v>150.48</v>
      </c>
      <c r="H47" s="25">
        <f>'A64X2-4400+'!$B51</f>
        <v>183.7</v>
      </c>
      <c r="I47" s="25">
        <f>'A64X2-5000+'!$B51</f>
        <v>165.99</v>
      </c>
      <c r="J47" s="25">
        <f>'A64X2-6000+'!$B51</f>
        <v>138.6</v>
      </c>
    </row>
    <row r="48" spans="1:10" ht="12.75">
      <c r="A48" s="1" t="s">
        <v>14</v>
      </c>
      <c r="B48" s="25">
        <f>'C2D-E4300'!$B52</f>
        <v>207.9</v>
      </c>
      <c r="C48" s="25">
        <f>'C2D-E4400'!$B52</f>
        <v>192.41</v>
      </c>
      <c r="D48" s="25">
        <f>'C2D-E6300'!$B52</f>
        <v>205.9</v>
      </c>
      <c r="E48" s="25">
        <f>'C2D-E6320'!$B52</f>
        <v>210.64</v>
      </c>
      <c r="F48" s="25">
        <f>'C2D-E6420'!$B52</f>
        <v>183.7</v>
      </c>
      <c r="G48" s="25">
        <f>'C2X-QX6700'!$B52</f>
        <v>148.86</v>
      </c>
      <c r="H48" s="25">
        <f>'A64X2-4400+'!$B52</f>
        <v>194.21</v>
      </c>
      <c r="I48" s="25">
        <f>'A64X2-5000+'!$B52</f>
        <v>170.13</v>
      </c>
      <c r="J48" s="25">
        <f>'A64X2-6000+'!$B52</f>
        <v>137.37</v>
      </c>
    </row>
    <row r="49" spans="1:10" ht="12.75">
      <c r="A49" s="1" t="s">
        <v>33</v>
      </c>
      <c r="B49" s="25">
        <f>'C2D-E4300'!$B53</f>
        <v>524.45</v>
      </c>
      <c r="C49" s="25">
        <f>'C2D-E4400'!$B53</f>
        <v>484.66</v>
      </c>
      <c r="D49" s="25">
        <f>'C2D-E6300'!$B53</f>
        <v>511.09</v>
      </c>
      <c r="E49" s="25">
        <f>'C2D-E6320'!$B53</f>
        <v>505.85</v>
      </c>
      <c r="F49" s="25">
        <f>'C2D-E6420'!$B53</f>
        <v>444.57</v>
      </c>
      <c r="G49" s="25">
        <f>'C2X-QX6700'!$B53</f>
        <v>371.35</v>
      </c>
      <c r="H49" s="25">
        <f>'A64X2-4400+'!$B53</f>
        <v>469.12</v>
      </c>
      <c r="I49" s="25">
        <f>'A64X2-5000+'!$B53</f>
        <v>417.08</v>
      </c>
      <c r="J49" s="25">
        <f>'A64X2-6000+'!$B53</f>
        <v>347.46</v>
      </c>
    </row>
    <row r="50" spans="1:10" ht="12.75">
      <c r="A50" s="1" t="s">
        <v>16</v>
      </c>
      <c r="B50" s="25">
        <f>'C2D-E4300'!$B54</f>
        <v>316.55</v>
      </c>
      <c r="C50" s="25">
        <f>'C2D-E4400'!$B54</f>
        <v>292.25</v>
      </c>
      <c r="D50" s="25">
        <f>'C2D-E6300'!$B54</f>
        <v>305.19</v>
      </c>
      <c r="E50" s="25">
        <f>'C2D-E6320'!$B54</f>
        <v>295.21</v>
      </c>
      <c r="F50" s="25">
        <f>'C2D-E6420'!$B54</f>
        <v>260.87</v>
      </c>
      <c r="G50" s="25">
        <f>'C2X-QX6700'!$B54</f>
        <v>222.49</v>
      </c>
      <c r="H50" s="25">
        <f>'A64X2-4400+'!$B54</f>
        <v>274.91</v>
      </c>
      <c r="I50" s="25">
        <f>'A64X2-5000+'!$B54</f>
        <v>246.95</v>
      </c>
      <c r="J50" s="25">
        <f>'A64X2-6000+'!$B54</f>
        <v>210.09</v>
      </c>
    </row>
    <row r="51" spans="1:10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</row>
    <row r="52" ht="15.75">
      <c r="A52" s="3" t="s">
        <v>34</v>
      </c>
    </row>
    <row r="53" spans="1:10" ht="12.75">
      <c r="A53" s="1" t="s">
        <v>35</v>
      </c>
      <c r="B53" s="26">
        <f>'C2D-E4300'!$D60</f>
        <v>0.013032407407407</v>
      </c>
      <c r="C53" s="26">
        <f>'C2D-E4400'!$D60</f>
        <v>0.011944444444445</v>
      </c>
      <c r="D53" s="26">
        <f>'C2D-E6300'!$D60</f>
        <v>0.012523148148148</v>
      </c>
      <c r="E53" s="26">
        <f>'C2D-E6320'!$D60</f>
        <v>0.012476851851852</v>
      </c>
      <c r="F53" s="26">
        <f>'C2D-E6420'!$D60</f>
        <v>0.010925925925926</v>
      </c>
      <c r="G53" s="26">
        <f>'C2X-QX6700'!$D60</f>
        <v>0.00543981481481493</v>
      </c>
      <c r="H53" s="26">
        <f>'A64X2-4400+'!$D60</f>
        <v>0.00988425925925907</v>
      </c>
      <c r="I53" s="26">
        <f>'A64X2-5000+'!$D60</f>
        <v>0.00898148148148104</v>
      </c>
      <c r="J53" s="26">
        <f>'A64X2-6000+'!$D60</f>
        <v>0.00754629629629699</v>
      </c>
    </row>
    <row r="54" spans="1:10" ht="12.75">
      <c r="A54" s="1" t="s">
        <v>36</v>
      </c>
      <c r="B54" s="26">
        <f>'C2D-E4300'!$D61</f>
        <v>0.00254629629629599</v>
      </c>
      <c r="C54" s="26">
        <f>'C2D-E4400'!$D61</f>
        <v>0.00231481481481499</v>
      </c>
      <c r="D54" s="26">
        <f>'C2D-E6300'!$D61</f>
        <v>0.00247685185185198</v>
      </c>
      <c r="E54" s="26">
        <f>'C2D-E6320'!$D61</f>
        <v>0.00247685185185198</v>
      </c>
      <c r="F54" s="26">
        <f>'C2D-E6420'!$D61</f>
        <v>0.002152777777778</v>
      </c>
      <c r="G54" s="26">
        <f>'C2X-QX6700'!$D61</f>
        <v>0.00106481481481502</v>
      </c>
      <c r="H54" s="26">
        <f>'A64X2-4400+'!$D61</f>
        <v>0.00287037037037037</v>
      </c>
      <c r="I54" s="26">
        <f>'A64X2-5000+'!$D61</f>
        <v>0.00243055555555494</v>
      </c>
      <c r="J54" s="26">
        <f>'A64X2-6000+'!$D61</f>
        <v>0.002152777777778</v>
      </c>
    </row>
    <row r="55" spans="1:10" ht="12.75">
      <c r="A55" s="1" t="s">
        <v>37</v>
      </c>
      <c r="B55" s="26">
        <f>'C2D-E4300'!$D62</f>
        <v>0.004791666666667</v>
      </c>
      <c r="C55" s="26">
        <f>'C2D-E4400'!$D62</f>
        <v>0.00437499999999996</v>
      </c>
      <c r="D55" s="26">
        <f>'C2D-E6300'!$D62</f>
        <v>0.00462962962963009</v>
      </c>
      <c r="E55" s="26">
        <f>'C2D-E6320'!$D62</f>
        <v>0.00462962962962998</v>
      </c>
      <c r="F55" s="26">
        <f>'C2D-E6420'!$D62</f>
        <v>0.00402777777777796</v>
      </c>
      <c r="G55" s="26">
        <f>'C2X-QX6700'!$D62</f>
        <v>0.00314814814814801</v>
      </c>
      <c r="H55" s="26">
        <f>'A64X2-4400+'!$D62</f>
        <v>0.00539351851851849</v>
      </c>
      <c r="I55" s="26">
        <f>'A64X2-5000+'!$D62</f>
        <v>0.00458333333333294</v>
      </c>
      <c r="J55" s="26">
        <f>'A64X2-6000+'!$D62</f>
        <v>0.00400462962963</v>
      </c>
    </row>
    <row r="56" spans="1:10" ht="12.75">
      <c r="A56" s="1" t="s">
        <v>38</v>
      </c>
      <c r="B56" s="26">
        <f>'C2D-E4300'!$D63</f>
        <v>0.002291666666667</v>
      </c>
      <c r="C56" s="26">
        <f>'C2D-E4400'!$D63</f>
        <v>0.00210648148148201</v>
      </c>
      <c r="D56" s="26">
        <f>'C2D-E6300'!$D63</f>
        <v>0.00222222222222201</v>
      </c>
      <c r="E56" s="26">
        <f>'C2D-E6320'!$D63</f>
        <v>0.0022222222222229</v>
      </c>
      <c r="F56" s="26">
        <f>'C2D-E6420'!$D63</f>
        <v>0.001921296296296</v>
      </c>
      <c r="G56" s="26">
        <f>'C2X-QX6700'!$D63</f>
        <v>0.00157407407407395</v>
      </c>
      <c r="H56" s="26">
        <f>'A64X2-4400+'!$D63</f>
        <v>0.0025462962962961</v>
      </c>
      <c r="I56" s="26">
        <f>'A64X2-5000+'!$D63</f>
        <v>0.00217592592592597</v>
      </c>
      <c r="J56" s="26">
        <f>'A64X2-6000+'!$D63</f>
        <v>0.00189814814814793</v>
      </c>
    </row>
    <row r="57" spans="1:10" ht="12.75">
      <c r="A57" s="1" t="s">
        <v>39</v>
      </c>
      <c r="B57" s="26">
        <f>'C2D-E4300'!$D64</f>
        <v>0.00599537037037001</v>
      </c>
      <c r="C57" s="26">
        <f>'C2D-E4400'!$D64</f>
        <v>0.00548611111111097</v>
      </c>
      <c r="D57" s="26">
        <f>'C2D-E6300'!$D64</f>
        <v>0.00574074074074093</v>
      </c>
      <c r="E57" s="26">
        <f>'C2D-E6320'!$D64</f>
        <v>0.005694444444444</v>
      </c>
      <c r="F57" s="26">
        <f>'C2D-E6420'!$D64</f>
        <v>0.005</v>
      </c>
      <c r="G57" s="26">
        <f>'C2X-QX6700'!$D64</f>
        <v>0.00275462962963002</v>
      </c>
      <c r="H57" s="26">
        <f>'A64X2-4400+'!$D64</f>
        <v>0.00488425925925926</v>
      </c>
      <c r="I57" s="26">
        <f>'A64X2-5000+'!$D64</f>
        <v>0.004236111111111</v>
      </c>
      <c r="J57" s="26">
        <f>'A64X2-6000+'!$D64</f>
        <v>0.00375000000000003</v>
      </c>
    </row>
    <row r="58" spans="1:10" ht="12.75">
      <c r="A58" s="1" t="s">
        <v>40</v>
      </c>
      <c r="B58" s="26">
        <f>'C2D-E4300'!$D65</f>
        <v>0.00375</v>
      </c>
      <c r="C58" s="26">
        <f>'C2D-E4400'!$D65</f>
        <v>0.00349537037036995</v>
      </c>
      <c r="D58" s="26">
        <f>'C2D-E6300'!$D65</f>
        <v>0.003541666666667</v>
      </c>
      <c r="E58" s="26">
        <f>'C2D-E6320'!$D65</f>
        <v>0.00351851851851803</v>
      </c>
      <c r="F58" s="26">
        <f>'C2D-E6420'!$D65</f>
        <v>0.00314814814814801</v>
      </c>
      <c r="G58" s="26">
        <f>'C2X-QX6700'!$D65</f>
        <v>0.00194444444444408</v>
      </c>
      <c r="H58" s="26">
        <f>'A64X2-4400+'!$D65</f>
        <v>0.00398148148148192</v>
      </c>
      <c r="I58" s="26">
        <f>'A64X2-5000+'!$D65</f>
        <v>0.00344907407407402</v>
      </c>
      <c r="J58" s="26">
        <f>'A64X2-6000+'!$D65</f>
        <v>0.00305555555555503</v>
      </c>
    </row>
    <row r="59" spans="1:10" ht="12.75">
      <c r="A59" s="1" t="s">
        <v>41</v>
      </c>
      <c r="B59" s="26">
        <f>'C2D-E4300'!$D66</f>
        <v>0.000717592592592992</v>
      </c>
      <c r="C59" s="26">
        <f>'C2D-E4400'!$D66</f>
        <v>0.000671296296296031</v>
      </c>
      <c r="D59" s="26">
        <f>'C2D-E6300'!$D66</f>
        <v>0.000671296296296031</v>
      </c>
      <c r="E59" s="26">
        <f>'C2D-E6320'!$D66</f>
        <v>0.000671296296296031</v>
      </c>
      <c r="F59" s="26">
        <f>'C2D-E6420'!$D66</f>
        <v>0.000624999999999987</v>
      </c>
      <c r="G59" s="26">
        <f>'C2X-QX6700'!$D66</f>
        <v>0.000462962962962998</v>
      </c>
      <c r="H59" s="26">
        <f>'A64X2-4400+'!$D66</f>
        <v>0.000763888888888897</v>
      </c>
      <c r="I59" s="26">
        <f>'A64X2-5000+'!$D66</f>
        <v>0.00067129629629703</v>
      </c>
      <c r="J59" s="26">
        <f>'A64X2-6000+'!$D66</f>
        <v>0.000578703703704053</v>
      </c>
    </row>
    <row r="60" spans="1:10" ht="12.75">
      <c r="A60" s="1" t="s">
        <v>42</v>
      </c>
      <c r="B60" s="26">
        <f>'C2D-E4300'!$D67</f>
        <v>0.00321759259259299</v>
      </c>
      <c r="C60" s="26">
        <f>'C2D-E4400'!$D67</f>
        <v>0.00298611111111102</v>
      </c>
      <c r="D60" s="26">
        <f>'C2D-E6300'!$D67</f>
        <v>0.00300925925925899</v>
      </c>
      <c r="E60" s="26">
        <f>'C2D-E6320'!$D67</f>
        <v>0.00296296296296306</v>
      </c>
      <c r="F60" s="26">
        <f>'C2D-E6420'!$D67</f>
        <v>0.00266203703703705</v>
      </c>
      <c r="G60" s="26">
        <f>'C2X-QX6700'!$D67</f>
        <v>0.00187499999999996</v>
      </c>
      <c r="H60" s="26">
        <f>'A64X2-4400+'!$D67</f>
        <v>0.00307870370370371</v>
      </c>
      <c r="I60" s="26">
        <f>'A64X2-5000+'!$D67</f>
        <v>0.00270833333333409</v>
      </c>
      <c r="J60" s="26">
        <f>'A64X2-6000+'!$D67</f>
        <v>0.00240740740740697</v>
      </c>
    </row>
    <row r="61" spans="1:10" ht="12.75">
      <c r="A61" s="1" t="s">
        <v>16</v>
      </c>
      <c r="B61" s="26">
        <f>'C2D-E4300'!$B68</f>
        <v>0.00342454982882091</v>
      </c>
      <c r="C61" s="26">
        <f>'C2D-E4400'!$B68</f>
        <v>0.00315409297144064</v>
      </c>
      <c r="D61" s="26">
        <f>'C2D-E6300'!$B68</f>
        <v>0.00327104933885752</v>
      </c>
      <c r="E61" s="26">
        <f>'C2D-E6320'!$B68</f>
        <v>0.00325723286009578</v>
      </c>
      <c r="F61" s="26">
        <f>'C2D-E6420'!$B68</f>
        <v>0.00288256807329273</v>
      </c>
      <c r="G61" s="26">
        <f>'C2X-QX6700'!$B68</f>
        <v>0.00184360594672864</v>
      </c>
      <c r="H61" s="26">
        <f>'A64X2-4400+'!$B68</f>
        <v>0.00339909329127825</v>
      </c>
      <c r="I61" s="26">
        <f>'A64X2-5000+'!$B68</f>
        <v>0.00295304907270566</v>
      </c>
      <c r="J61" s="26">
        <f>'A64X2-6000+'!$B68</f>
        <v>0.00258133341259992</v>
      </c>
    </row>
    <row r="62" ht="12.75">
      <c r="A62" s="1"/>
    </row>
    <row r="63" spans="1:10" ht="15.75">
      <c r="A63" s="3" t="s">
        <v>83</v>
      </c>
      <c r="B63" s="26">
        <f>'C2D-E4300'!$B72</f>
        <v>0.00144675925925926</v>
      </c>
      <c r="C63" s="26">
        <f>'C2D-E4400'!$B72</f>
        <v>0.00131944444444444</v>
      </c>
      <c r="D63" s="26">
        <f>'C2D-E6300'!$B72</f>
        <v>0.00138888888888889</v>
      </c>
      <c r="E63" s="26">
        <f>'C2D-E6320'!$B72</f>
        <v>0.00130787037037037</v>
      </c>
      <c r="F63" s="26">
        <f>'C2D-E6420'!$B72</f>
        <v>0.00115740740740741</v>
      </c>
      <c r="G63" s="26">
        <f>'C2X-QX6700'!$B72</f>
        <v>0.000960648148148148</v>
      </c>
      <c r="H63" s="26">
        <f>'A64X2-4400+'!$B72</f>
        <v>0.00138888888888889</v>
      </c>
      <c r="I63" s="26">
        <f>'A64X2-5000+'!$B72</f>
        <v>0.00131944444444444</v>
      </c>
      <c r="J63" s="26">
        <f>'A64X2-6000+'!$B72</f>
        <v>0.00106481481481481</v>
      </c>
    </row>
    <row r="64" spans="1:10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</row>
    <row r="65" ht="15.75">
      <c r="A65" s="3" t="s">
        <v>56</v>
      </c>
    </row>
    <row r="66" spans="1:10" ht="12.75">
      <c r="A66" s="1" t="s">
        <v>45</v>
      </c>
      <c r="B66" s="20">
        <f>'C2D-E4300'!$B77</f>
        <v>2597</v>
      </c>
      <c r="C66" s="20">
        <f>'C2D-E4400'!$B77</f>
        <v>2780</v>
      </c>
      <c r="D66" s="20">
        <f>'C2D-E6300'!$B77</f>
        <v>2689</v>
      </c>
      <c r="E66" s="20">
        <f>'C2D-E6320'!$B77</f>
        <v>2807</v>
      </c>
      <c r="F66" s="20">
        <f>'C2D-E6420'!$B77</f>
        <v>3178</v>
      </c>
      <c r="G66" s="20">
        <f>'C2X-QX6700'!$B77</f>
        <v>3975</v>
      </c>
      <c r="H66" s="20">
        <f>'A64X2-4400+'!$B77</f>
        <v>2583</v>
      </c>
      <c r="I66" s="20">
        <f>'A64X2-5000+'!$B77</f>
        <v>2568</v>
      </c>
      <c r="J66" s="20">
        <f>'A64X2-6000+'!$B77</f>
        <v>3520</v>
      </c>
    </row>
    <row r="67" spans="1:10" ht="12.75">
      <c r="A67" s="1" t="s">
        <v>46</v>
      </c>
      <c r="B67" s="20">
        <f>'C2D-E4300'!$B78</f>
        <v>934</v>
      </c>
      <c r="C67" s="20">
        <f>'C2D-E4400'!$B78</f>
        <v>1019</v>
      </c>
      <c r="D67" s="20">
        <f>'C2D-E6300'!$B78</f>
        <v>964</v>
      </c>
      <c r="E67" s="20">
        <f>'C2D-E6320'!$B78</f>
        <v>972</v>
      </c>
      <c r="F67" s="20">
        <f>'C2D-E6420'!$B78</f>
        <v>1065</v>
      </c>
      <c r="G67" s="20">
        <f>'C2X-QX6700'!$B78</f>
        <v>1036</v>
      </c>
      <c r="H67" s="20">
        <f>'A64X2-4400+'!$B78</f>
        <v>835</v>
      </c>
      <c r="I67" s="20">
        <f>'A64X2-5000+'!$B78</f>
        <v>930</v>
      </c>
      <c r="J67" s="20">
        <f>'A64X2-6000+'!$B78</f>
        <v>1246</v>
      </c>
    </row>
    <row r="68" spans="1:10" ht="12.75">
      <c r="A68" s="1" t="s">
        <v>47</v>
      </c>
      <c r="B68" s="20">
        <f>'C2D-E4300'!$B79</f>
        <v>73</v>
      </c>
      <c r="C68" s="20">
        <f>'C2D-E4400'!$B79</f>
        <v>79</v>
      </c>
      <c r="D68" s="20">
        <f>'C2D-E6300'!$B79</f>
        <v>75</v>
      </c>
      <c r="E68" s="20">
        <f>'C2D-E6320'!$B79</f>
        <v>75</v>
      </c>
      <c r="F68" s="20">
        <f>'C2D-E6420'!$B79</f>
        <v>81</v>
      </c>
      <c r="G68" s="20">
        <f>'C2X-QX6700'!$B79</f>
        <v>81</v>
      </c>
      <c r="H68" s="20">
        <f>'A64X2-4400+'!$B79</f>
        <v>65</v>
      </c>
      <c r="I68" s="20">
        <f>'A64X2-5000+'!$B79</f>
        <v>76</v>
      </c>
      <c r="J68" s="20">
        <f>'A64X2-6000+'!$B79</f>
        <v>99</v>
      </c>
    </row>
    <row r="69" spans="1:10" ht="12.75">
      <c r="A69" s="1" t="s">
        <v>16</v>
      </c>
      <c r="B69" s="20">
        <f>'C2D-E4300'!$B80</f>
        <v>147</v>
      </c>
      <c r="C69" s="20">
        <f>'C2D-E4400'!$B80</f>
        <v>159</v>
      </c>
      <c r="D69" s="20">
        <f>'C2D-E6300'!$B80</f>
        <v>152</v>
      </c>
      <c r="E69" s="20">
        <f>'C2D-E6320'!$B80</f>
        <v>154</v>
      </c>
      <c r="F69" s="20">
        <f>'C2D-E6420'!$B80</f>
        <v>170</v>
      </c>
      <c r="G69" s="20">
        <f>'C2X-QX6700'!$B80</f>
        <v>182</v>
      </c>
      <c r="H69" s="20">
        <f>'A64X2-4400+'!$B80</f>
        <v>136</v>
      </c>
      <c r="I69" s="20">
        <f>'A64X2-5000+'!$B80</f>
        <v>148</v>
      </c>
      <c r="J69" s="20">
        <f>'A64X2-6000+'!$B80</f>
        <v>198</v>
      </c>
    </row>
    <row r="70" spans="1:10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</row>
    <row r="71" ht="15.75">
      <c r="A71" s="3" t="s">
        <v>49</v>
      </c>
    </row>
    <row r="72" spans="1:10" ht="12.75">
      <c r="A72" s="1" t="s">
        <v>50</v>
      </c>
      <c r="B72" s="25">
        <f>'C2D-E4300'!$B85</f>
        <v>40.15</v>
      </c>
      <c r="C72" s="25">
        <f>'C2D-E4400'!$B85</f>
        <v>45.01</v>
      </c>
      <c r="D72" s="25">
        <f>'C2D-E6300'!$B85</f>
        <v>42.22</v>
      </c>
      <c r="E72" s="25">
        <f>'C2D-E6320'!$B85</f>
        <v>42.2</v>
      </c>
      <c r="F72" s="25">
        <f>'C2D-E6420'!$B85</f>
        <v>48.05</v>
      </c>
      <c r="G72" s="25">
        <f>'C2X-QX6700'!$B85</f>
        <v>60.03</v>
      </c>
      <c r="H72" s="25">
        <f>'A64X2-4400+'!$B85</f>
        <v>42.96</v>
      </c>
      <c r="I72" s="25">
        <f>'A64X2-5000+'!$B85</f>
        <v>51.06</v>
      </c>
      <c r="J72" s="25">
        <f>'A64X2-6000+'!$B85</f>
        <v>57.92</v>
      </c>
    </row>
    <row r="73" spans="1:10" ht="12.75">
      <c r="A73" s="1" t="s">
        <v>51</v>
      </c>
      <c r="B73" s="25">
        <f>'C2D-E4300'!$B86</f>
        <v>15.5</v>
      </c>
      <c r="C73" s="25">
        <f>'C2D-E4400'!$B86</f>
        <v>17.19</v>
      </c>
      <c r="D73" s="25">
        <f>'C2D-E6300'!$B86</f>
        <v>16.31</v>
      </c>
      <c r="E73" s="25">
        <f>'C2D-E6320'!$B86</f>
        <v>16.35</v>
      </c>
      <c r="F73" s="25">
        <f>'C2D-E6420'!$B86</f>
        <v>18.54</v>
      </c>
      <c r="G73" s="25">
        <f>'C2X-QX6700'!$B86</f>
        <v>44.5</v>
      </c>
      <c r="H73" s="25">
        <f>'A64X2-4400+'!$B86</f>
        <v>18.83</v>
      </c>
      <c r="I73" s="25">
        <f>'A64X2-5000+'!$B86</f>
        <v>22.38</v>
      </c>
      <c r="J73" s="25">
        <f>'A64X2-6000+'!$B86</f>
        <v>25.83</v>
      </c>
    </row>
    <row r="74" spans="1:10" ht="12.75">
      <c r="A74" s="1" t="s">
        <v>16</v>
      </c>
      <c r="B74" s="25">
        <f>'C2D-E4300'!$B87</f>
        <v>10.66</v>
      </c>
      <c r="C74" s="25">
        <f>'C2D-E4400'!$B87</f>
        <v>11.85</v>
      </c>
      <c r="D74" s="25">
        <f>'C2D-E6300'!$B87</f>
        <v>11.21</v>
      </c>
      <c r="E74" s="25">
        <f>'C2D-E6320'!$B87</f>
        <v>11.21</v>
      </c>
      <c r="F74" s="25">
        <f>'C2D-E6420'!$B87</f>
        <v>12.77</v>
      </c>
      <c r="G74" s="25">
        <f>'C2X-QX6700'!$B87</f>
        <v>23.72</v>
      </c>
      <c r="H74" s="25">
        <f>'A64X2-4400+'!$B87</f>
        <v>12.42</v>
      </c>
      <c r="I74" s="25">
        <f>'A64X2-5000+'!$B87</f>
        <v>14.73</v>
      </c>
      <c r="J74" s="25">
        <f>'A64X2-6000+'!$B87</f>
        <v>16.88</v>
      </c>
    </row>
    <row r="75" spans="1:10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>
      <c r="A76" s="3" t="s">
        <v>53</v>
      </c>
      <c r="B76" s="26">
        <f>'C2D-E4300'!$B91</f>
        <v>0.00130787037037037</v>
      </c>
      <c r="C76" s="26">
        <f>'C2D-E4400'!$B91</f>
        <v>0.00121527777777778</v>
      </c>
      <c r="D76" s="26">
        <f>'C2D-E6300'!$B91</f>
        <v>0.00130787037037037</v>
      </c>
      <c r="E76" s="26">
        <f>'C2D-E6320'!$B91</f>
        <v>0.00119212962962963</v>
      </c>
      <c r="F76" s="26">
        <f>'C2D-E6420'!$B91</f>
        <v>0.00108796296296296</v>
      </c>
      <c r="G76" s="26">
        <f>'C2X-QX6700'!$B91</f>
        <v>0.000902777777777778</v>
      </c>
      <c r="H76" s="26">
        <f>'A64X2-4400+'!$B91</f>
        <v>0.00128472222222222</v>
      </c>
      <c r="I76" s="26">
        <f>'A64X2-5000+'!$B91</f>
        <v>0.00119212962962963</v>
      </c>
      <c r="J76" s="26">
        <f>'A64X2-6000+'!$B91</f>
        <v>0.00104166666666667</v>
      </c>
    </row>
    <row r="77" spans="1:10" ht="15.75">
      <c r="A77" s="3" t="s">
        <v>55</v>
      </c>
      <c r="B77" s="26">
        <f>'C2D-E4300'!$B92</f>
        <v>0.00265046296296296</v>
      </c>
      <c r="C77" s="26">
        <f>'C2D-E4400'!$B92</f>
        <v>0.0025</v>
      </c>
      <c r="D77" s="26">
        <f>'C2D-E6300'!$B92</f>
        <v>0.00210648148148148</v>
      </c>
      <c r="E77" s="26">
        <f>'C2D-E6320'!$B92</f>
        <v>0.00225694444444444</v>
      </c>
      <c r="F77" s="26">
        <f>'C2D-E6420'!$B92</f>
        <v>0.00211805555555556</v>
      </c>
      <c r="G77" s="26">
        <f>'C2X-QX6700'!$B92</f>
        <v>0.00197916666666667</v>
      </c>
      <c r="H77" s="26">
        <f>'A64X2-4400+'!$B92</f>
        <v>0.00240740740740741</v>
      </c>
      <c r="I77" s="26">
        <f>'A64X2-5000+'!$B92</f>
        <v>0.00229166666666667</v>
      </c>
      <c r="J77" s="26">
        <f>'A64X2-6000+'!$B92</f>
        <v>0.00195601851851852</v>
      </c>
    </row>
    <row r="78" spans="1:10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.75">
      <c r="A79" s="3" t="s">
        <v>57</v>
      </c>
      <c r="B79" s="26">
        <f>'C2D-E4300'!$B96</f>
        <v>0.00746527777777778</v>
      </c>
      <c r="C79" s="26">
        <f>'C2D-E4400'!$B96</f>
        <v>0.00677083333333333</v>
      </c>
      <c r="D79" s="26">
        <f>'C2D-E6300'!$B96</f>
        <v>0.00721064814814815</v>
      </c>
      <c r="E79" s="26">
        <f>'C2D-E6320'!$B96</f>
        <v>0.00712962962962963</v>
      </c>
      <c r="F79" s="26">
        <f>'C2D-E6420'!$B96</f>
        <v>0.00623842592592593</v>
      </c>
      <c r="G79" s="26">
        <f>'C2X-QX6700'!$B96</f>
        <v>0.00505787037037037</v>
      </c>
      <c r="H79" s="26">
        <f>'A64X2-4400+'!$B96</f>
        <v>0.00893518518518519</v>
      </c>
      <c r="I79" s="26">
        <f>'A64X2-5000+'!$B96</f>
        <v>0.00770833333333333</v>
      </c>
      <c r="J79" s="26">
        <f>'A64X2-6000+'!$B96</f>
        <v>0.00665509259259259</v>
      </c>
    </row>
    <row r="80" spans="1:10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5.75">
      <c r="A81" s="3" t="s">
        <v>60</v>
      </c>
      <c r="B81" s="26">
        <f>'C2D-E4300'!$B100</f>
        <v>0.00363425925925926</v>
      </c>
      <c r="C81" s="26">
        <f>'C2D-E4400'!$B100</f>
        <v>0.00328703703703704</v>
      </c>
      <c r="D81" s="26">
        <f>'C2D-E6300'!$B100</f>
        <v>0.00350694444444444</v>
      </c>
      <c r="E81" s="26">
        <f>'C2D-E6320'!$B100</f>
        <v>0.00340277777777778</v>
      </c>
      <c r="F81" s="26">
        <f>'C2D-E6420'!$B100</f>
        <v>0.00310185185185185</v>
      </c>
      <c r="G81" s="26">
        <f>'C2X-QX6700'!$B100</f>
        <v>0.00238425925925926</v>
      </c>
      <c r="H81" s="26">
        <f>'A64X2-4400+'!$B100</f>
        <v>0.00377314814814815</v>
      </c>
      <c r="I81" s="26">
        <f>'A64X2-5000+'!$B100</f>
        <v>0.00320601851851852</v>
      </c>
      <c r="J81" s="26">
        <f>'A64X2-6000+'!$B100</f>
        <v>0.00274305555555556</v>
      </c>
    </row>
    <row r="82" spans="1:10" ht="15.75">
      <c r="A82" s="3" t="s">
        <v>61</v>
      </c>
      <c r="B82" s="26">
        <f>'C2D-E4300'!$B101</f>
        <v>0.00697916666666667</v>
      </c>
      <c r="C82" s="26">
        <f>'C2D-E4400'!$B101</f>
        <v>0.00628472222222222</v>
      </c>
      <c r="D82" s="26">
        <f>'C2D-E6300'!$B101</f>
        <v>0.00671296296296296</v>
      </c>
      <c r="E82" s="26">
        <f>'C2D-E6320'!$B101</f>
        <v>0.00672453703703704</v>
      </c>
      <c r="F82" s="26">
        <f>'C2D-E6420'!$B101</f>
        <v>0.00586805555555555</v>
      </c>
      <c r="G82" s="26">
        <f>'C2X-QX6700'!$B101</f>
        <v>0.00469907407407407</v>
      </c>
      <c r="H82" s="26">
        <f>'A64X2-4400+'!$B101</f>
        <v>0.00503472222222222</v>
      </c>
      <c r="I82" s="26">
        <f>'A64X2-5000+'!$B101</f>
        <v>0.00416666666666667</v>
      </c>
      <c r="J82" s="26">
        <f>'A64X2-6000+'!$B101</f>
        <v>0.00356481481481482</v>
      </c>
    </row>
    <row r="83" spans="1:10" ht="15.75">
      <c r="A83" s="3" t="s">
        <v>62</v>
      </c>
      <c r="B83" s="26">
        <f>'C2D-E4300'!$B102</f>
        <v>0.00127314814814815</v>
      </c>
      <c r="C83" s="26">
        <f>'C2D-E4400'!$B102</f>
        <v>0.00114583333333333</v>
      </c>
      <c r="D83" s="26">
        <f>'C2D-E6300'!$B102</f>
        <v>0.00122685185185185</v>
      </c>
      <c r="E83" s="26">
        <f>'C2D-E6320'!$B102</f>
        <v>0.00121527777777778</v>
      </c>
      <c r="F83" s="26">
        <f>'C2D-E6420'!$B102</f>
        <v>0.00106481481481481</v>
      </c>
      <c r="G83" s="26">
        <f>'C2X-QX6700'!$B102</f>
        <v>0.000856481481481482</v>
      </c>
      <c r="H83" s="26">
        <f>'A64X2-4400+'!$B102</f>
        <v>0.00138888888888889</v>
      </c>
      <c r="I83" s="26">
        <f>'A64X2-5000+'!$B102</f>
        <v>0.00118055555555556</v>
      </c>
      <c r="J83" s="26">
        <f>'A64X2-6000+'!$B102</f>
        <v>0.00101851851851852</v>
      </c>
    </row>
    <row r="84" spans="1:10" ht="15.75">
      <c r="A84" s="3" t="s">
        <v>100</v>
      </c>
      <c r="B84" s="26">
        <f>'C2D-E4300'!$B103</f>
        <v>0.00212962962962963</v>
      </c>
      <c r="C84" s="26">
        <f>'C2D-E4400'!$B103</f>
        <v>0.00193287037037037</v>
      </c>
      <c r="D84" s="26">
        <f>'C2D-E6300'!$B103</f>
        <v>0.00204861111111111</v>
      </c>
      <c r="E84" s="26">
        <f>'C2D-E6320'!$B103</f>
        <v>0.00206018518518519</v>
      </c>
      <c r="F84" s="26">
        <f>'C2D-E6420'!$B103</f>
        <v>0.00180555555555556</v>
      </c>
      <c r="G84" s="26">
        <f>'C2X-QX6700'!$B103</f>
        <v>0.00138888888888889</v>
      </c>
      <c r="H84" s="26">
        <f>'A64X2-4400+'!$B103</f>
        <v>0.00228009259259259</v>
      </c>
      <c r="I84" s="26">
        <f>'A64X2-5000+'!$B103</f>
        <v>0.00200231481481481</v>
      </c>
      <c r="J84" s="26">
        <f>'A64X2-6000+'!$B103</f>
        <v>0.00170138888888889</v>
      </c>
    </row>
    <row r="85" spans="1:10" ht="15.75">
      <c r="A85" s="3" t="s">
        <v>101</v>
      </c>
      <c r="B85" s="26">
        <f>'C2D-E4300'!$B104</f>
        <v>0.00142361111111111</v>
      </c>
      <c r="C85" s="26">
        <f>'C2D-E4400'!$B104</f>
        <v>0.00130787037037037</v>
      </c>
      <c r="D85" s="26">
        <f>'C2D-E6300'!$B104</f>
        <v>0.00136574074074074</v>
      </c>
      <c r="E85" s="26">
        <f>'C2D-E6320'!$B104</f>
        <v>0.00137731481481481</v>
      </c>
      <c r="F85" s="26">
        <f>'C2D-E6420'!$B104</f>
        <v>0.00121527777777778</v>
      </c>
      <c r="G85" s="26">
        <f>'C2X-QX6700'!$B104</f>
        <v>0.00114583333333333</v>
      </c>
      <c r="H85" s="26">
        <f>'A64X2-4400+'!$B104</f>
        <v>0.00141203703703704</v>
      </c>
      <c r="I85" s="26">
        <f>'A64X2-5000+'!$B104</f>
        <v>0.00121527777777778</v>
      </c>
      <c r="J85" s="26">
        <f>'A64X2-6000+'!$B104</f>
        <v>0.00107638888888889</v>
      </c>
    </row>
    <row r="86" spans="1:10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5.75">
      <c r="A87" s="3" t="s">
        <v>59</v>
      </c>
      <c r="B87" s="26">
        <f>'C2D-E4300'!$B108</f>
        <v>0.0107291666666667</v>
      </c>
      <c r="C87" s="26">
        <f>'C2D-E4400'!$B108</f>
        <v>0.00966435185185185</v>
      </c>
      <c r="D87" s="26">
        <f>'C2D-E6300'!$B108</f>
        <v>0.0102430555555556</v>
      </c>
      <c r="E87" s="26">
        <f>'C2D-E6320'!$B108</f>
        <v>0.0101041666666667</v>
      </c>
      <c r="F87" s="26">
        <f>'C2D-E6420'!$B108</f>
        <v>0.00887731481481482</v>
      </c>
      <c r="G87" s="26">
        <f>'C2X-QX6700'!$B108</f>
        <v>0.00575231481481481</v>
      </c>
      <c r="H87" s="26">
        <f>'A64X2-4400+'!$B108</f>
        <v>0.0126157407407407</v>
      </c>
      <c r="I87" s="26">
        <f>'A64X2-5000+'!$B108</f>
        <v>0.0105208333333333</v>
      </c>
      <c r="J87" s="26">
        <f>'A64X2-6000+'!$B108</f>
        <v>0.00953703703703704</v>
      </c>
    </row>
    <row r="88" spans="1:10" ht="15.75">
      <c r="A88" s="3" t="s">
        <v>65</v>
      </c>
      <c r="B88" s="26">
        <f>'C2D-E4300'!$B109</f>
        <v>0.00349537037037037</v>
      </c>
      <c r="C88" s="26">
        <f>'C2D-E4400'!$B109</f>
        <v>0.00322916666666667</v>
      </c>
      <c r="D88" s="26">
        <f>'C2D-E6300'!$B109</f>
        <v>0.00334490740740741</v>
      </c>
      <c r="E88" s="26">
        <f>'C2D-E6320'!$B109</f>
        <v>0.00331018518518519</v>
      </c>
      <c r="F88" s="26">
        <f>'C2D-E6420'!$B109</f>
        <v>0.00295138888888889</v>
      </c>
      <c r="G88" s="26">
        <f>'C2X-QX6700'!$B109</f>
        <v>0.00215277777777778</v>
      </c>
      <c r="H88" s="26">
        <f>'A64X2-4400+'!$B109</f>
        <v>0.00386574074074074</v>
      </c>
      <c r="I88" s="26">
        <f>'A64X2-5000+'!$B109</f>
        <v>0.00333333333333333</v>
      </c>
      <c r="J88" s="26">
        <f>'A64X2-6000+'!$B109</f>
        <v>0.00297453703703704</v>
      </c>
    </row>
    <row r="89" spans="1:10" ht="15.75">
      <c r="A89" s="3" t="s">
        <v>102</v>
      </c>
      <c r="B89" s="26">
        <f>'C2D-E4300'!$B110</f>
        <v>0.0596412037037037</v>
      </c>
      <c r="C89" s="26">
        <f>'C2D-E4400'!$B110</f>
        <v>0.0541087962962963</v>
      </c>
      <c r="D89" s="26">
        <f>'C2D-E6300'!$B110</f>
        <v>0.0575347222222222</v>
      </c>
      <c r="E89" s="26">
        <f>'C2D-E6320'!$B110</f>
        <v>0.0574537037037037</v>
      </c>
      <c r="F89" s="26">
        <f>'C2D-E6420'!$B110</f>
        <v>0.0504861111111111</v>
      </c>
      <c r="G89" s="26">
        <f>'C2X-QX6700'!$B110</f>
        <v>0.0405787037037037</v>
      </c>
      <c r="H89" s="26">
        <f>'A64X2-4400+'!$B110</f>
        <v>0.0550462962962963</v>
      </c>
      <c r="I89" s="26">
        <f>'A64X2-5000+'!$B110</f>
        <v>0.0465046296296296</v>
      </c>
      <c r="J89" s="26">
        <f>'A64X2-6000+'!$B110</f>
        <v>0.0407638888888889</v>
      </c>
    </row>
    <row r="90" spans="1:10" ht="15.75">
      <c r="A90" s="3" t="s">
        <v>67</v>
      </c>
      <c r="B90" s="26">
        <f>'C2D-E4300'!$B111</f>
        <v>0.00170138888888889</v>
      </c>
      <c r="C90" s="26">
        <f>'C2D-E4400'!$B111</f>
        <v>0.00155092592592593</v>
      </c>
      <c r="D90" s="26">
        <f>'C2D-E6300'!$B111</f>
        <v>0.00164351851851852</v>
      </c>
      <c r="E90" s="26">
        <f>'C2D-E6320'!$B111</f>
        <v>0.00164351851851852</v>
      </c>
      <c r="F90" s="26">
        <f>'C2D-E6420'!$B111</f>
        <v>0.00143518518518519</v>
      </c>
      <c r="G90" s="26">
        <f>'C2X-QX6700'!$B111</f>
        <v>0.000613425925925926</v>
      </c>
      <c r="H90" s="26">
        <f>'A64X2-4400+'!$B111</f>
        <v>0.00149305555555556</v>
      </c>
      <c r="I90" s="26">
        <f>'A64X2-5000+'!$B111</f>
        <v>0.00126157407407407</v>
      </c>
      <c r="J90" s="26">
        <f>'A64X2-6000+'!$B111</f>
        <v>0.00109953703703704</v>
      </c>
    </row>
    <row r="91" spans="1:10" ht="15.75">
      <c r="A91" s="3" t="s">
        <v>68</v>
      </c>
      <c r="B91" s="26">
        <f>'C2D-E4300'!$B112</f>
        <v>0.018125</v>
      </c>
      <c r="C91" s="26">
        <f>'C2D-E4400'!$B112</f>
        <v>0.0164930555555556</v>
      </c>
      <c r="D91" s="26">
        <f>'C2D-E6300'!$B112</f>
        <v>0.0174074074074074</v>
      </c>
      <c r="E91" s="26">
        <f>'C2D-E6320'!$B112</f>
        <v>0.0174189814814815</v>
      </c>
      <c r="F91" s="26">
        <f>'C2D-E6420'!$B112</f>
        <v>0.0153240740740741</v>
      </c>
      <c r="G91" s="26">
        <f>'C2X-QX6700'!$B112</f>
        <v>0.0124189814814815</v>
      </c>
      <c r="H91" s="26">
        <f>'A64X2-4400+'!$B112</f>
        <v>0.0213773148148148</v>
      </c>
      <c r="I91" s="26">
        <f>'A64X2-5000+'!$B112</f>
        <v>0.0185300925925926</v>
      </c>
      <c r="J91" s="26">
        <f>'A64X2-6000+'!$B112</f>
        <v>0.0159490740740741</v>
      </c>
    </row>
    <row r="92" spans="1:10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</row>
    <row r="93" ht="15.75">
      <c r="A93" s="3" t="s">
        <v>69</v>
      </c>
    </row>
    <row r="94" spans="1:10" ht="12.75">
      <c r="A94" s="1" t="s">
        <v>73</v>
      </c>
      <c r="B94" s="19">
        <f>'C2D-E4300'!$B117</f>
        <v>148</v>
      </c>
      <c r="C94" s="19">
        <f>'C2D-E4400'!$B117</f>
        <v>162</v>
      </c>
      <c r="D94" s="19">
        <f>'C2D-E6300'!$B117</f>
        <v>155</v>
      </c>
      <c r="E94" s="19">
        <f>'C2D-E6320'!$B117</f>
        <v>181</v>
      </c>
      <c r="F94" s="19">
        <f>'C2D-E6420'!$B117</f>
        <v>208</v>
      </c>
      <c r="G94" s="19">
        <f>'C2X-QX6700'!$B117</f>
        <v>244</v>
      </c>
      <c r="H94" s="19">
        <f>'A64X2-4400+'!$B117</f>
        <v>144</v>
      </c>
      <c r="I94" s="19">
        <f>'A64X2-5000+'!$B117</f>
        <v>165</v>
      </c>
      <c r="J94" s="19">
        <f>'A64X2-6000+'!$B117</f>
        <v>192</v>
      </c>
    </row>
    <row r="95" spans="1:10" ht="12.75">
      <c r="A95" s="1" t="s">
        <v>74</v>
      </c>
      <c r="B95" s="19">
        <f>'C2D-E4300'!$B118</f>
        <v>122</v>
      </c>
      <c r="C95" s="19">
        <f>'C2D-E4400'!$B118</f>
        <v>131</v>
      </c>
      <c r="D95" s="19">
        <f>'C2D-E6300'!$B118</f>
        <v>127</v>
      </c>
      <c r="E95" s="19">
        <f>'C2D-E6320'!$B118</f>
        <v>140</v>
      </c>
      <c r="F95" s="19">
        <f>'C2D-E6420'!$B118</f>
        <v>152</v>
      </c>
      <c r="G95" s="19">
        <f>'C2X-QX6700'!$B118</f>
        <v>167</v>
      </c>
      <c r="H95" s="19">
        <f>'A64X2-4400+'!$B118</f>
        <v>118</v>
      </c>
      <c r="I95" s="19">
        <f>'A64X2-5000+'!$B118</f>
        <v>133</v>
      </c>
      <c r="J95" s="19">
        <f>'A64X2-6000+'!$B118</f>
        <v>142</v>
      </c>
    </row>
    <row r="96" spans="1:10" ht="12.75">
      <c r="A96" s="1" t="s">
        <v>75</v>
      </c>
      <c r="B96" s="19">
        <f>'C2D-E4300'!$B119</f>
        <v>103</v>
      </c>
      <c r="C96" s="19">
        <f>'C2D-E4400'!$B119</f>
        <v>109</v>
      </c>
      <c r="D96" s="19">
        <f>'C2D-E6300'!$B119</f>
        <v>120</v>
      </c>
      <c r="E96" s="19">
        <f>'C2D-E6320'!$B119</f>
        <v>111</v>
      </c>
      <c r="F96" s="19">
        <f>'C2D-E6420'!$B119</f>
        <v>116</v>
      </c>
      <c r="G96" s="19">
        <f>'C2X-QX6700'!$B119</f>
        <v>123</v>
      </c>
      <c r="H96" s="19">
        <f>'A64X2-4400+'!$B119</f>
        <v>100</v>
      </c>
      <c r="I96" s="19">
        <f>'A64X2-5000+'!$B119</f>
        <v>109</v>
      </c>
      <c r="J96" s="19">
        <f>'A64X2-6000+'!$B119</f>
        <v>114</v>
      </c>
    </row>
    <row r="97" spans="1:10" ht="12.75">
      <c r="A97" s="1" t="s">
        <v>16</v>
      </c>
      <c r="B97" s="20">
        <f>'C2D-E4300'!$B120</f>
        <v>123</v>
      </c>
      <c r="C97" s="20">
        <f>'C2D-E4400'!$B120</f>
        <v>133</v>
      </c>
      <c r="D97" s="20">
        <f>'C2D-E6300'!$B120</f>
        <v>131</v>
      </c>
      <c r="E97" s="20">
        <f>'C2D-E6320'!$B120</f>
        <v>142</v>
      </c>
      <c r="F97" s="20">
        <f>'C2D-E6420'!$B120</f>
        <v>156</v>
      </c>
      <c r="G97" s="20">
        <f>'C2X-QX6700'!$B120</f>
        <v>174</v>
      </c>
      <c r="H97" s="20">
        <f>'A64X2-4400+'!$B120</f>
        <v>120</v>
      </c>
      <c r="I97" s="20">
        <f>'A64X2-5000+'!$B120</f>
        <v>135</v>
      </c>
      <c r="J97" s="20">
        <f>'A64X2-6000+'!$B120</f>
        <v>146</v>
      </c>
    </row>
    <row r="98" spans="1:10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</row>
    <row r="99" ht="15.75">
      <c r="A99" s="3" t="s">
        <v>70</v>
      </c>
    </row>
    <row r="100" spans="1:10" ht="12.75">
      <c r="A100" s="1" t="s">
        <v>73</v>
      </c>
      <c r="B100" s="19">
        <f>'C2D-E4300'!$B123</f>
        <v>118</v>
      </c>
      <c r="C100" s="19">
        <f>'C2D-E4400'!$B123</f>
        <v>128</v>
      </c>
      <c r="D100" s="19">
        <f>'C2D-E6300'!$B123</f>
        <v>125</v>
      </c>
      <c r="E100" s="19">
        <f>'C2D-E6320'!$B123</f>
        <v>137</v>
      </c>
      <c r="F100" s="19">
        <f>'C2D-E6420'!$B123</f>
        <v>153</v>
      </c>
      <c r="G100" s="19">
        <f>'C2X-QX6700'!$B123</f>
        <v>164</v>
      </c>
      <c r="H100" s="19">
        <f>'A64X2-4400+'!$B123</f>
        <v>125</v>
      </c>
      <c r="I100" s="19">
        <f>'A64X2-5000+'!$B123</f>
        <v>129</v>
      </c>
      <c r="J100" s="19">
        <f>'A64X2-6000+'!$B123</f>
        <v>148</v>
      </c>
    </row>
    <row r="101" spans="1:10" ht="12.75">
      <c r="A101" s="1" t="s">
        <v>74</v>
      </c>
      <c r="B101" s="19">
        <f>'C2D-E4300'!$B124</f>
        <v>117</v>
      </c>
      <c r="C101" s="19">
        <f>'C2D-E4400'!$B124</f>
        <v>127</v>
      </c>
      <c r="D101" s="19">
        <f>'C2D-E6300'!$B124</f>
        <v>123</v>
      </c>
      <c r="E101" s="19">
        <f>'C2D-E6320'!$B124</f>
        <v>136</v>
      </c>
      <c r="F101" s="19">
        <f>'C2D-E6420'!$B124</f>
        <v>151</v>
      </c>
      <c r="G101" s="19">
        <f>'C2X-QX6700'!$B124</f>
        <v>164</v>
      </c>
      <c r="H101" s="19">
        <f>'A64X2-4400+'!$B124</f>
        <v>123</v>
      </c>
      <c r="I101" s="19">
        <f>'A64X2-5000+'!$B124</f>
        <v>127</v>
      </c>
      <c r="J101" s="19">
        <f>'A64X2-6000+'!$B124</f>
        <v>145</v>
      </c>
    </row>
    <row r="102" spans="1:10" ht="12.75">
      <c r="A102" s="1" t="s">
        <v>75</v>
      </c>
      <c r="B102" s="19">
        <f>'C2D-E4300'!$B125</f>
        <v>115</v>
      </c>
      <c r="C102" s="19">
        <f>'C2D-E4400'!$B125</f>
        <v>125</v>
      </c>
      <c r="D102" s="19">
        <f>'C2D-E6300'!$B125</f>
        <v>122</v>
      </c>
      <c r="E102" s="19">
        <f>'C2D-E6320'!$B125</f>
        <v>134</v>
      </c>
      <c r="F102" s="19">
        <f>'C2D-E6420'!$B125</f>
        <v>150</v>
      </c>
      <c r="G102" s="19">
        <f>'C2X-QX6700'!$B125</f>
        <v>164</v>
      </c>
      <c r="H102" s="19">
        <f>'A64X2-4400+'!$B125</f>
        <v>122</v>
      </c>
      <c r="I102" s="19">
        <f>'A64X2-5000+'!$B125</f>
        <v>126</v>
      </c>
      <c r="J102" s="19">
        <f>'A64X2-6000+'!$B125</f>
        <v>144</v>
      </c>
    </row>
    <row r="103" spans="1:10" ht="12.75">
      <c r="A103" s="1" t="s">
        <v>16</v>
      </c>
      <c r="B103" s="20">
        <f>'C2D-E4300'!$B126</f>
        <v>117</v>
      </c>
      <c r="C103" s="20">
        <f>'C2D-E4400'!$B126</f>
        <v>127</v>
      </c>
      <c r="D103" s="20">
        <f>'C2D-E6300'!$B126</f>
        <v>123</v>
      </c>
      <c r="E103" s="20">
        <f>'C2D-E6320'!$B126</f>
        <v>136</v>
      </c>
      <c r="F103" s="20">
        <f>'C2D-E6420'!$B126</f>
        <v>151</v>
      </c>
      <c r="G103" s="20">
        <f>'C2X-QX6700'!$B126</f>
        <v>164</v>
      </c>
      <c r="H103" s="20">
        <f>'A64X2-4400+'!$B126</f>
        <v>123</v>
      </c>
      <c r="I103" s="20">
        <f>'A64X2-5000+'!$B126</f>
        <v>127</v>
      </c>
      <c r="J103" s="20">
        <f>'A64X2-6000+'!$B126</f>
        <v>145</v>
      </c>
    </row>
    <row r="104" spans="1:10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</row>
    <row r="105" ht="15.75">
      <c r="A105" s="3" t="s">
        <v>71</v>
      </c>
    </row>
    <row r="106" spans="1:10" ht="12.75">
      <c r="A106" s="1" t="s">
        <v>73</v>
      </c>
      <c r="B106" s="19">
        <f>'C2D-E4300'!$B129</f>
        <v>92</v>
      </c>
      <c r="C106" s="19">
        <f>'C2D-E4400'!$B129</f>
        <v>100</v>
      </c>
      <c r="D106" s="19">
        <f>'C2D-E6300'!$B129</f>
        <v>100</v>
      </c>
      <c r="E106" s="19">
        <f>'C2D-E6320'!$B129</f>
        <v>103</v>
      </c>
      <c r="F106" s="19">
        <f>'C2D-E6420'!$B129</f>
        <v>113</v>
      </c>
      <c r="G106" s="19">
        <f>'C2X-QX6700'!$B129</f>
        <v>124</v>
      </c>
      <c r="H106" s="19">
        <f>'A64X2-4400+'!$B129</f>
        <v>96</v>
      </c>
      <c r="I106" s="19">
        <f>'A64X2-5000+'!$B129</f>
        <v>106</v>
      </c>
      <c r="J106" s="19">
        <f>'A64X2-6000+'!$B129</f>
        <v>117</v>
      </c>
    </row>
    <row r="107" spans="1:10" ht="12.75">
      <c r="A107" s="1" t="s">
        <v>74</v>
      </c>
      <c r="B107" s="19">
        <f>'C2D-E4300'!$B130</f>
        <v>81</v>
      </c>
      <c r="C107" s="19">
        <f>'C2D-E4400'!$B130</f>
        <v>86</v>
      </c>
      <c r="D107" s="19">
        <f>'C2D-E6300'!$B130</f>
        <v>85</v>
      </c>
      <c r="E107" s="19">
        <f>'C2D-E6320'!$B130</f>
        <v>90</v>
      </c>
      <c r="F107" s="19">
        <f>'C2D-E6420'!$B130</f>
        <v>99</v>
      </c>
      <c r="G107" s="19">
        <f>'C2X-QX6700'!$B130</f>
        <v>112</v>
      </c>
      <c r="H107" s="19">
        <f>'A64X2-4400+'!$B130</f>
        <v>86</v>
      </c>
      <c r="I107" s="19">
        <f>'A64X2-5000+'!$B130</f>
        <v>95</v>
      </c>
      <c r="J107" s="19">
        <f>'A64X2-6000+'!$B130</f>
        <v>104</v>
      </c>
    </row>
    <row r="108" spans="1:10" ht="12.75">
      <c r="A108" s="1" t="s">
        <v>75</v>
      </c>
      <c r="B108" s="19">
        <f>'C2D-E4300'!$B131</f>
        <v>79</v>
      </c>
      <c r="C108" s="19">
        <f>'C2D-E4400'!$B131</f>
        <v>84</v>
      </c>
      <c r="D108" s="19">
        <f>'C2D-E6300'!$B131</f>
        <v>85</v>
      </c>
      <c r="E108" s="19">
        <f>'C2D-E6320'!$B131</f>
        <v>89</v>
      </c>
      <c r="F108" s="19">
        <f>'C2D-E6420'!$B131</f>
        <v>97</v>
      </c>
      <c r="G108" s="19">
        <f>'C2X-QX6700'!$B131</f>
        <v>110</v>
      </c>
      <c r="H108" s="19">
        <f>'A64X2-4400+'!$B131</f>
        <v>84</v>
      </c>
      <c r="I108" s="19">
        <f>'A64X2-5000+'!$B131</f>
        <v>93</v>
      </c>
      <c r="J108" s="19">
        <f>'A64X2-6000+'!$B131</f>
        <v>101</v>
      </c>
    </row>
    <row r="109" spans="1:10" ht="12.75">
      <c r="A109" s="1" t="s">
        <v>16</v>
      </c>
      <c r="B109" s="20">
        <f>'C2D-E4300'!$B132</f>
        <v>83</v>
      </c>
      <c r="C109" s="20">
        <f>'C2D-E4400'!$B132</f>
        <v>88</v>
      </c>
      <c r="D109" s="20">
        <f>'C2D-E6300'!$B132</f>
        <v>88</v>
      </c>
      <c r="E109" s="20">
        <f>'C2D-E6320'!$B132</f>
        <v>92</v>
      </c>
      <c r="F109" s="20">
        <f>'C2D-E6420'!$B132</f>
        <v>101</v>
      </c>
      <c r="G109" s="20">
        <f>'C2X-QX6700'!$B132</f>
        <v>114</v>
      </c>
      <c r="H109" s="20">
        <f>'A64X2-4400+'!$B132</f>
        <v>88</v>
      </c>
      <c r="I109" s="20">
        <f>'A64X2-5000+'!$B132</f>
        <v>97</v>
      </c>
      <c r="J109" s="20">
        <f>'A64X2-6000+'!$B132</f>
        <v>106</v>
      </c>
    </row>
    <row r="110" spans="1:10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</row>
    <row r="111" ht="15.75">
      <c r="A111" s="3" t="s">
        <v>85</v>
      </c>
    </row>
    <row r="112" spans="1:10" ht="12.75">
      <c r="A112" s="1" t="s">
        <v>73</v>
      </c>
      <c r="B112" s="19">
        <f>'C2D-E4300'!$B135</f>
        <v>169</v>
      </c>
      <c r="C112" s="19">
        <f>'C2D-E4400'!$B135</f>
        <v>185</v>
      </c>
      <c r="D112" s="19">
        <f>'C2D-E6300'!$B135</f>
        <v>175</v>
      </c>
      <c r="E112" s="19">
        <f>'C2D-E6320'!$B135</f>
        <v>196</v>
      </c>
      <c r="F112" s="19">
        <f>'C2D-E6420'!$B135</f>
        <v>223</v>
      </c>
      <c r="G112" s="19">
        <f>'C2X-QX6700'!$B135</f>
        <v>286</v>
      </c>
      <c r="H112" s="19">
        <f>'A64X2-4400+'!$B135</f>
        <v>179</v>
      </c>
      <c r="I112" s="19">
        <f>'A64X2-5000+'!$B135</f>
        <v>227</v>
      </c>
      <c r="J112" s="19">
        <f>'A64X2-6000+'!$B135</f>
        <v>242</v>
      </c>
    </row>
    <row r="113" spans="1:10" ht="12.75">
      <c r="A113" s="1" t="s">
        <v>74</v>
      </c>
      <c r="B113" s="19">
        <f>'C2D-E4300'!$B136</f>
        <v>149</v>
      </c>
      <c r="C113" s="19">
        <f>'C2D-E4400'!$B136</f>
        <v>161</v>
      </c>
      <c r="D113" s="19">
        <f>'C2D-E6300'!$B136</f>
        <v>155</v>
      </c>
      <c r="E113" s="19">
        <f>'C2D-E6320'!$B136</f>
        <v>170</v>
      </c>
      <c r="F113" s="19">
        <f>'C2D-E6420'!$B136</f>
        <v>193</v>
      </c>
      <c r="G113" s="19">
        <f>'C2X-QX6700'!$B136</f>
        <v>248</v>
      </c>
      <c r="H113" s="19">
        <f>'A64X2-4400+'!$B136</f>
        <v>158</v>
      </c>
      <c r="I113" s="19">
        <f>'A64X2-5000+'!$B136</f>
        <v>198</v>
      </c>
      <c r="J113" s="19">
        <f>'A64X2-6000+'!$B136</f>
        <v>214</v>
      </c>
    </row>
    <row r="114" spans="1:10" ht="12.75">
      <c r="A114" s="1" t="s">
        <v>75</v>
      </c>
      <c r="B114" s="19">
        <f>'C2D-E4300'!$B137</f>
        <v>107</v>
      </c>
      <c r="C114" s="19">
        <f>'C2D-E4400'!$B137</f>
        <v>116</v>
      </c>
      <c r="D114" s="19">
        <f>'C2D-E6300'!$B137</f>
        <v>112</v>
      </c>
      <c r="E114" s="19">
        <f>'C2D-E6320'!$B137</f>
        <v>120</v>
      </c>
      <c r="F114" s="19">
        <f>'C2D-E6420'!$B137</f>
        <v>136</v>
      </c>
      <c r="G114" s="19">
        <f>'C2X-QX6700'!$B137</f>
        <v>161</v>
      </c>
      <c r="H114" s="19">
        <f>'A64X2-4400+'!$B137</f>
        <v>114</v>
      </c>
      <c r="I114" s="19">
        <f>'A64X2-5000+'!$B137</f>
        <v>143</v>
      </c>
      <c r="J114" s="19">
        <f>'A64X2-6000+'!$B137</f>
        <v>154</v>
      </c>
    </row>
    <row r="115" spans="1:10" ht="12.75">
      <c r="A115" s="1" t="s">
        <v>16</v>
      </c>
      <c r="B115" s="20">
        <f>'C2D-E4300'!$B138</f>
        <v>145</v>
      </c>
      <c r="C115" s="20">
        <f>'C2D-E4400'!$B138</f>
        <v>157</v>
      </c>
      <c r="D115" s="20">
        <f>'C2D-E6300'!$B138</f>
        <v>150</v>
      </c>
      <c r="E115" s="20">
        <f>'C2D-E6320'!$B138</f>
        <v>165</v>
      </c>
      <c r="F115" s="20">
        <f>'C2D-E6420'!$B138</f>
        <v>188</v>
      </c>
      <c r="G115" s="20">
        <f>'C2X-QX6700'!$B138</f>
        <v>238</v>
      </c>
      <c r="H115" s="20">
        <f>'A64X2-4400+'!$B138</f>
        <v>153</v>
      </c>
      <c r="I115" s="20">
        <f>'A64X2-5000+'!$B138</f>
        <v>193</v>
      </c>
      <c r="J115" s="20">
        <f>'A64X2-6000+'!$B138</f>
        <v>208</v>
      </c>
    </row>
    <row r="116" spans="1:10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</row>
    <row r="117" ht="15.75">
      <c r="A117" s="3" t="s">
        <v>84</v>
      </c>
    </row>
    <row r="118" spans="1:10" ht="12.75">
      <c r="A118" s="1" t="s">
        <v>73</v>
      </c>
      <c r="B118" s="19">
        <f>'C2D-E4300'!$B141</f>
        <v>87</v>
      </c>
      <c r="C118" s="19">
        <f>'C2D-E4400'!$B141</f>
        <v>94</v>
      </c>
      <c r="D118" s="19">
        <f>'C2D-E6300'!$B141</f>
        <v>87</v>
      </c>
      <c r="E118" s="19">
        <f>'C2D-E6320'!$B141</f>
        <v>113</v>
      </c>
      <c r="F118" s="19">
        <f>'C2D-E6420'!$B141</f>
        <v>119</v>
      </c>
      <c r="G118" s="19">
        <f>'C2X-QX6700'!$B141</f>
        <v>144</v>
      </c>
      <c r="H118" s="19">
        <f>'A64X2-4400+'!$B141</f>
        <v>91</v>
      </c>
      <c r="I118" s="19">
        <f>'A64X2-5000+'!$B141</f>
        <v>98</v>
      </c>
      <c r="J118" s="19">
        <f>'A64X2-6000+'!$B141</f>
        <v>112</v>
      </c>
    </row>
    <row r="119" spans="1:10" ht="12.75">
      <c r="A119" s="1" t="s">
        <v>74</v>
      </c>
      <c r="B119" s="19">
        <f>'C2D-E4300'!$B142</f>
        <v>81</v>
      </c>
      <c r="C119" s="19">
        <f>'C2D-E4400'!$B142</f>
        <v>84</v>
      </c>
      <c r="D119" s="19">
        <f>'C2D-E6300'!$B142</f>
        <v>77</v>
      </c>
      <c r="E119" s="19">
        <f>'C2D-E6320'!$B142</f>
        <v>85</v>
      </c>
      <c r="F119" s="19">
        <f>'C2D-E6420'!$B142</f>
        <v>89</v>
      </c>
      <c r="G119" s="19">
        <f>'C2X-QX6700'!$B142</f>
        <v>93</v>
      </c>
      <c r="H119" s="19">
        <f>'A64X2-4400+'!$B142</f>
        <v>66</v>
      </c>
      <c r="I119" s="19">
        <f>'A64X2-5000+'!$B142</f>
        <v>76</v>
      </c>
      <c r="J119" s="19">
        <f>'A64X2-6000+'!$B142</f>
        <v>84</v>
      </c>
    </row>
    <row r="120" spans="1:10" ht="12.75">
      <c r="A120" s="1" t="s">
        <v>75</v>
      </c>
      <c r="B120" s="19">
        <f>'C2D-E4300'!$B143</f>
        <v>68</v>
      </c>
      <c r="C120" s="19">
        <f>'C2D-E4400'!$B143</f>
        <v>68</v>
      </c>
      <c r="D120" s="19">
        <f>'C2D-E6300'!$B143</f>
        <v>69</v>
      </c>
      <c r="E120" s="19">
        <f>'C2D-E6320'!$B143</f>
        <v>70</v>
      </c>
      <c r="F120" s="19">
        <f>'C2D-E6420'!$B143</f>
        <v>70</v>
      </c>
      <c r="G120" s="19">
        <f>'C2X-QX6700'!$B143</f>
        <v>71</v>
      </c>
      <c r="H120" s="19">
        <f>'A64X2-4400+'!$B143</f>
        <v>64</v>
      </c>
      <c r="I120" s="19">
        <f>'A64X2-5000+'!$B143</f>
        <v>70</v>
      </c>
      <c r="J120" s="19">
        <f>'A64X2-6000+'!$B143</f>
        <v>70</v>
      </c>
    </row>
    <row r="121" spans="1:10" ht="12.75">
      <c r="A121" s="1" t="s">
        <v>16</v>
      </c>
      <c r="B121" s="20">
        <f>'C2D-E4300'!$B144</f>
        <v>80</v>
      </c>
      <c r="C121" s="20">
        <f>'C2D-E4400'!$B144</f>
        <v>83</v>
      </c>
      <c r="D121" s="20">
        <f>'C2D-E6300'!$B144</f>
        <v>77</v>
      </c>
      <c r="E121" s="20">
        <f>'C2D-E6320'!$B144</f>
        <v>88</v>
      </c>
      <c r="F121" s="20">
        <f>'C2D-E6420'!$B144</f>
        <v>91</v>
      </c>
      <c r="G121" s="20">
        <f>'C2X-QX6700'!$B144</f>
        <v>99</v>
      </c>
      <c r="H121" s="20">
        <f>'A64X2-4400+'!$B144</f>
        <v>71</v>
      </c>
      <c r="I121" s="20">
        <f>'A64X2-5000+'!$B144</f>
        <v>79</v>
      </c>
      <c r="J121" s="20">
        <f>'A64X2-6000+'!$B144</f>
        <v>87</v>
      </c>
    </row>
    <row r="122" spans="1:10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</row>
    <row r="123" ht="15.75">
      <c r="A123" s="3" t="s">
        <v>72</v>
      </c>
    </row>
    <row r="124" spans="1:10" ht="12.75">
      <c r="A124" s="1" t="s">
        <v>73</v>
      </c>
      <c r="B124" s="19">
        <f>'C2D-E4300'!$B147</f>
        <v>16797</v>
      </c>
      <c r="C124" s="19">
        <f>'C2D-E4400'!$B147</f>
        <v>16937</v>
      </c>
      <c r="D124" s="19">
        <f>'C2D-E6300'!$B147</f>
        <v>16834</v>
      </c>
      <c r="E124" s="19">
        <f>'C2D-E6320'!$B147</f>
        <v>17083</v>
      </c>
      <c r="F124" s="19">
        <f>'C2D-E6420'!$B147</f>
        <v>17136</v>
      </c>
      <c r="G124" s="19">
        <f>'C2X-QX6700'!$B147</f>
        <v>17557</v>
      </c>
      <c r="H124" s="19">
        <f>'A64X2-4400+'!$B147</f>
        <v>16814</v>
      </c>
      <c r="I124" s="19">
        <f>'A64X2-5000+'!$B147</f>
        <v>17171</v>
      </c>
      <c r="J124" s="19">
        <f>'A64X2-6000+'!$B147</f>
        <v>17218</v>
      </c>
    </row>
    <row r="125" spans="1:10" ht="12.75">
      <c r="A125" s="1" t="s">
        <v>74</v>
      </c>
      <c r="B125" s="19">
        <f>'C2D-E4300'!$B148</f>
        <v>15817</v>
      </c>
      <c r="C125" s="19">
        <f>'C2D-E4400'!$B148</f>
        <v>15972</v>
      </c>
      <c r="D125" s="19">
        <f>'C2D-E6300'!$B148</f>
        <v>16169</v>
      </c>
      <c r="E125" s="19">
        <f>'C2D-E6320'!$B148</f>
        <v>16372</v>
      </c>
      <c r="F125" s="19">
        <f>'C2D-E6420'!$B148</f>
        <v>16700</v>
      </c>
      <c r="G125" s="19">
        <f>'C2X-QX6700'!$B148</f>
        <v>17075</v>
      </c>
      <c r="H125" s="19">
        <f>'A64X2-4400+'!$B148</f>
        <v>16097</v>
      </c>
      <c r="I125" s="19">
        <f>'A64X2-5000+'!$B148</f>
        <v>16279</v>
      </c>
      <c r="J125" s="19">
        <f>'A64X2-6000+'!$B148</f>
        <v>17196</v>
      </c>
    </row>
    <row r="126" spans="1:10" ht="12.75">
      <c r="A126" s="1" t="s">
        <v>75</v>
      </c>
      <c r="B126" s="19">
        <f>'C2D-E4300'!$B149</f>
        <v>15520</v>
      </c>
      <c r="C126" s="19">
        <f>'C2D-E4400'!$B149</f>
        <v>15952</v>
      </c>
      <c r="D126" s="19">
        <f>'C2D-E6300'!$B149</f>
        <v>15769</v>
      </c>
      <c r="E126" s="19">
        <f>'C2D-E6320'!$B149</f>
        <v>16120</v>
      </c>
      <c r="F126" s="19">
        <f>'C2D-E6420'!$B149</f>
        <v>16525</v>
      </c>
      <c r="G126" s="19">
        <f>'C2X-QX6700'!$B149</f>
        <v>16792</v>
      </c>
      <c r="H126" s="19">
        <f>'A64X2-4400+'!$B149</f>
        <v>15796</v>
      </c>
      <c r="I126" s="19">
        <f>'A64X2-5000+'!$B149</f>
        <v>16043</v>
      </c>
      <c r="J126" s="19">
        <f>'A64X2-6000+'!$B149</f>
        <v>16262</v>
      </c>
    </row>
    <row r="127" spans="1:10" ht="12.75">
      <c r="A127" s="1" t="s">
        <v>16</v>
      </c>
      <c r="B127" s="20">
        <f>'C2D-E4300'!$B150</f>
        <v>15954</v>
      </c>
      <c r="C127" s="20">
        <f>'C2D-E4400'!$B150</f>
        <v>16161</v>
      </c>
      <c r="D127" s="20">
        <f>'C2D-E6300'!$B150</f>
        <v>16222</v>
      </c>
      <c r="E127" s="20">
        <f>'C2D-E6320'!$B150</f>
        <v>16464</v>
      </c>
      <c r="F127" s="20">
        <f>'C2D-E6420'!$B150</f>
        <v>16752</v>
      </c>
      <c r="G127" s="20">
        <f>'C2X-QX6700'!$B150</f>
        <v>17115</v>
      </c>
      <c r="H127" s="20">
        <f>'A64X2-4400+'!$B150</f>
        <v>16180</v>
      </c>
      <c r="I127" s="20">
        <f>'A64X2-5000+'!$B150</f>
        <v>16410</v>
      </c>
      <c r="J127" s="20">
        <f>'A64X2-6000+'!$B150</f>
        <v>17014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2.75">
      <c r="A4" s="1" t="s">
        <v>3</v>
      </c>
      <c r="B4" s="2"/>
    </row>
    <row r="5" spans="1:2" ht="12.75">
      <c r="A5" s="1" t="s">
        <v>4</v>
      </c>
      <c r="B5" s="2"/>
    </row>
    <row r="6" spans="1:2" ht="12.75">
      <c r="A6" s="1" t="s">
        <v>5</v>
      </c>
      <c r="B6" s="2"/>
    </row>
    <row r="7" spans="1:2" ht="12.75">
      <c r="A7" s="1" t="s">
        <v>6</v>
      </c>
      <c r="B7" s="2"/>
    </row>
    <row r="8" spans="1:2" ht="12.75">
      <c r="A8" s="1" t="s">
        <v>7</v>
      </c>
      <c r="B8" s="2"/>
    </row>
    <row r="9" spans="1:2" ht="12.75">
      <c r="A9" s="1" t="s">
        <v>8</v>
      </c>
      <c r="B9" s="2"/>
    </row>
    <row r="10" spans="1:2" ht="12.75">
      <c r="A10" s="1" t="s">
        <v>9</v>
      </c>
      <c r="B10" s="2"/>
    </row>
    <row r="11" spans="1:2" ht="15.75">
      <c r="A11" s="3" t="s">
        <v>10</v>
      </c>
      <c r="B11" s="4"/>
    </row>
    <row r="12" spans="1:2" ht="15.75">
      <c r="A12" s="3" t="s">
        <v>11</v>
      </c>
      <c r="B12" s="4"/>
    </row>
    <row r="13" spans="1:2" ht="15.75">
      <c r="A13" s="3" t="s">
        <v>4</v>
      </c>
      <c r="B13" s="4"/>
    </row>
    <row r="15" ht="18">
      <c r="A15" s="12" t="s">
        <v>12</v>
      </c>
    </row>
    <row r="16" spans="1:2" ht="12.75">
      <c r="A16" s="1" t="s">
        <v>13</v>
      </c>
      <c r="B16" s="2"/>
    </row>
    <row r="17" spans="1:2" ht="12.75">
      <c r="A17" s="1" t="s">
        <v>14</v>
      </c>
      <c r="B17" s="2"/>
    </row>
    <row r="18" spans="1:2" ht="12.75">
      <c r="A18" s="1" t="s">
        <v>15</v>
      </c>
      <c r="B18" s="2"/>
    </row>
    <row r="19" spans="1:2" ht="15.75">
      <c r="A19" s="3" t="s">
        <v>16</v>
      </c>
      <c r="B19" s="4"/>
    </row>
    <row r="20" spans="1:2" ht="15.75">
      <c r="A20" s="3" t="s">
        <v>9</v>
      </c>
      <c r="B20" s="5"/>
    </row>
    <row r="22" spans="1:2" ht="18">
      <c r="A22" s="12" t="s">
        <v>17</v>
      </c>
      <c r="B22" s="5"/>
    </row>
    <row r="24" spans="1:2" ht="18">
      <c r="A24" s="13" t="s">
        <v>18</v>
      </c>
      <c r="B24" s="14" t="e">
        <f>GEOMEAN(B11,B12,B13,B16,B18,(1/B20),(1/B22))*11.8</f>
        <v>#DIV/0!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/>
      <c r="C28" s="8"/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8"/>
      <c r="C37" s="8"/>
      <c r="D37" s="8"/>
      <c r="E37" s="8"/>
      <c r="F37" s="8"/>
      <c r="G37" s="8"/>
    </row>
    <row r="38" spans="1:2" ht="15.75">
      <c r="A38" s="3" t="s">
        <v>16</v>
      </c>
      <c r="B38" s="7" t="e">
        <f>GEOMEAN(B28:G37)</f>
        <v>#NUM!</v>
      </c>
    </row>
    <row r="40" ht="18">
      <c r="A40" s="12" t="s">
        <v>27</v>
      </c>
    </row>
    <row r="41" spans="1:2" ht="12.75">
      <c r="A41" s="1" t="s">
        <v>15</v>
      </c>
      <c r="B41" s="2"/>
    </row>
    <row r="42" spans="1:2" ht="12.75">
      <c r="A42" s="1" t="s">
        <v>14</v>
      </c>
      <c r="B42" s="2"/>
    </row>
    <row r="43" spans="1:2" ht="12.75">
      <c r="A43" s="1" t="s">
        <v>28</v>
      </c>
      <c r="B43" s="2"/>
    </row>
    <row r="44" spans="1:2" ht="12.75">
      <c r="A44" s="1" t="s">
        <v>29</v>
      </c>
      <c r="B44" s="2"/>
    </row>
    <row r="45" spans="1:2" ht="12.75">
      <c r="A45" s="1" t="s">
        <v>30</v>
      </c>
      <c r="B45" s="2"/>
    </row>
    <row r="46" spans="1:2" ht="12.75">
      <c r="A46" s="1" t="s">
        <v>31</v>
      </c>
      <c r="B46" s="2"/>
    </row>
    <row r="47" spans="1:2" ht="15.75">
      <c r="A47" s="3" t="s">
        <v>16</v>
      </c>
      <c r="B47" s="4" t="e">
        <f>GEOMEAN(B41,B43,B44)</f>
        <v>#NUM!</v>
      </c>
    </row>
    <row r="49" ht="18">
      <c r="A49" s="12" t="s">
        <v>32</v>
      </c>
    </row>
    <row r="50" spans="1:2" ht="12.75">
      <c r="A50" s="1" t="s">
        <v>11</v>
      </c>
      <c r="B50" s="2"/>
    </row>
    <row r="51" spans="1:2" ht="12.75">
      <c r="A51" s="1" t="s">
        <v>15</v>
      </c>
      <c r="B51" s="2"/>
    </row>
    <row r="52" spans="1:2" ht="12.75">
      <c r="A52" s="1" t="s">
        <v>14</v>
      </c>
      <c r="B52" s="2"/>
    </row>
    <row r="53" spans="1:2" ht="12.75">
      <c r="A53" s="1" t="s">
        <v>33</v>
      </c>
      <c r="B53" s="2"/>
    </row>
    <row r="54" spans="1:2" ht="15.75">
      <c r="A54" s="3" t="s">
        <v>16</v>
      </c>
      <c r="B54" s="4">
        <f>B50+B51</f>
        <v>0</v>
      </c>
    </row>
    <row r="56" spans="1:2" ht="18">
      <c r="A56" s="13" t="s">
        <v>26</v>
      </c>
      <c r="B56" s="14" t="e">
        <f>GEOMEAN(1/B38,B47,1/B54)*423.5</f>
        <v>#NUM!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/>
      <c r="C60" s="16"/>
      <c r="D60" s="16">
        <f aca="true" t="shared" si="0" ref="D60:D67">C60-B60</f>
        <v>0</v>
      </c>
    </row>
    <row r="61" spans="1:4" ht="12.75">
      <c r="A61" s="1" t="s">
        <v>36</v>
      </c>
      <c r="B61" s="16"/>
      <c r="C61" s="16"/>
      <c r="D61" s="16">
        <f t="shared" si="0"/>
        <v>0</v>
      </c>
    </row>
    <row r="62" spans="1:4" ht="12.75">
      <c r="A62" s="1" t="s">
        <v>37</v>
      </c>
      <c r="B62" s="16"/>
      <c r="C62" s="16"/>
      <c r="D62" s="16">
        <f t="shared" si="0"/>
        <v>0</v>
      </c>
    </row>
    <row r="63" spans="1:4" ht="12.75">
      <c r="A63" s="1" t="s">
        <v>38</v>
      </c>
      <c r="B63" s="16"/>
      <c r="C63" s="16"/>
      <c r="D63" s="16">
        <f t="shared" si="0"/>
        <v>0</v>
      </c>
    </row>
    <row r="64" spans="1:4" ht="12.75">
      <c r="A64" s="1" t="s">
        <v>39</v>
      </c>
      <c r="B64" s="16"/>
      <c r="C64" s="16"/>
      <c r="D64" s="16">
        <f t="shared" si="0"/>
        <v>0</v>
      </c>
    </row>
    <row r="65" spans="1:4" ht="12.75">
      <c r="A65" s="1" t="s">
        <v>40</v>
      </c>
      <c r="B65" s="16"/>
      <c r="C65" s="16"/>
      <c r="D65" s="16">
        <f t="shared" si="0"/>
        <v>0</v>
      </c>
    </row>
    <row r="66" spans="1:4" ht="12.75">
      <c r="A66" s="1" t="s">
        <v>41</v>
      </c>
      <c r="B66" s="16"/>
      <c r="C66" s="16"/>
      <c r="D66" s="16">
        <f t="shared" si="0"/>
        <v>0</v>
      </c>
    </row>
    <row r="67" spans="1:4" ht="12.75">
      <c r="A67" s="1" t="s">
        <v>42</v>
      </c>
      <c r="B67" s="16"/>
      <c r="C67" s="16"/>
      <c r="D67" s="16">
        <f t="shared" si="0"/>
        <v>0</v>
      </c>
    </row>
    <row r="68" spans="1:2" ht="15.75">
      <c r="A68" s="3" t="s">
        <v>16</v>
      </c>
      <c r="B68" s="5" t="e">
        <f>GEOMEAN(D60:D67)</f>
        <v>#NUM!</v>
      </c>
    </row>
    <row r="70" spans="1:2" ht="18">
      <c r="A70" s="13" t="s">
        <v>43</v>
      </c>
      <c r="B70" s="14" t="e">
        <f>1/B68*0.34245</f>
        <v>#NUM!</v>
      </c>
    </row>
    <row r="72" spans="1:2" ht="18">
      <c r="A72" s="12" t="s">
        <v>83</v>
      </c>
      <c r="B72" s="5"/>
    </row>
    <row r="74" spans="1:2" ht="18">
      <c r="A74" s="13" t="s">
        <v>44</v>
      </c>
      <c r="B74" s="14" t="e">
        <f>1/B72*0.1447</f>
        <v>#DIV/0!</v>
      </c>
    </row>
    <row r="76" ht="18">
      <c r="A76" s="12" t="s">
        <v>56</v>
      </c>
    </row>
    <row r="77" spans="1:2" ht="12.75">
      <c r="A77" s="1" t="s">
        <v>45</v>
      </c>
      <c r="B77" s="10"/>
    </row>
    <row r="78" spans="1:2" ht="12.75">
      <c r="A78" s="1" t="s">
        <v>46</v>
      </c>
      <c r="B78" s="10"/>
    </row>
    <row r="79" spans="1:2" ht="12.75">
      <c r="A79" s="1" t="s">
        <v>47</v>
      </c>
      <c r="B79" s="10"/>
    </row>
    <row r="80" spans="1:2" ht="15.75">
      <c r="A80" s="3" t="s">
        <v>16</v>
      </c>
      <c r="B80" s="11" t="e">
        <f>GEOMEAN((B77*0.6),(B78*0.3),(B79*0.1))</f>
        <v>#NUM!</v>
      </c>
    </row>
    <row r="82" spans="1:2" ht="18">
      <c r="A82" s="13" t="s">
        <v>48</v>
      </c>
      <c r="B82" s="14" t="e">
        <f>B80*0.68</f>
        <v>#NUM!</v>
      </c>
    </row>
    <row r="84" ht="18">
      <c r="A84" s="12" t="s">
        <v>49</v>
      </c>
    </row>
    <row r="85" spans="1:2" ht="12.75">
      <c r="A85" s="1" t="s">
        <v>50</v>
      </c>
      <c r="B85" s="2"/>
    </row>
    <row r="86" spans="1:2" ht="12.75">
      <c r="A86" s="1" t="s">
        <v>51</v>
      </c>
      <c r="B86" s="2"/>
    </row>
    <row r="87" spans="1:2" ht="15.75">
      <c r="A87" s="3" t="s">
        <v>16</v>
      </c>
      <c r="B87" s="4"/>
    </row>
    <row r="89" spans="1:2" ht="18">
      <c r="A89" s="13" t="s">
        <v>52</v>
      </c>
      <c r="B89" s="14">
        <f>B87*9.38</f>
        <v>0</v>
      </c>
    </row>
    <row r="91" spans="1:2" ht="18">
      <c r="A91" s="12" t="s">
        <v>53</v>
      </c>
      <c r="B91" s="5"/>
    </row>
    <row r="92" spans="1:2" ht="18">
      <c r="A92" s="12" t="s">
        <v>55</v>
      </c>
      <c r="B92" s="5"/>
    </row>
    <row r="94" spans="1:2" ht="18">
      <c r="A94" s="13" t="s">
        <v>54</v>
      </c>
      <c r="B94" s="14" t="e">
        <f>GEOMEAN(1/B91,1/B92)*0.1862</f>
        <v>#DIV/0!</v>
      </c>
    </row>
    <row r="96" spans="1:2" ht="18">
      <c r="A96" s="12" t="s">
        <v>57</v>
      </c>
      <c r="B96" s="5"/>
    </row>
    <row r="98" spans="1:2" ht="18">
      <c r="A98" s="13" t="s">
        <v>58</v>
      </c>
      <c r="B98" s="14" t="e">
        <f>1/B96*0.7465</f>
        <v>#DIV/0!</v>
      </c>
    </row>
    <row r="100" spans="1:2" ht="18">
      <c r="A100" s="12" t="s">
        <v>60</v>
      </c>
      <c r="B100" s="5"/>
    </row>
    <row r="101" spans="1:2" ht="18">
      <c r="A101" s="12" t="s">
        <v>61</v>
      </c>
      <c r="B101" s="5"/>
    </row>
    <row r="102" spans="1:2" ht="18">
      <c r="A102" s="12" t="s">
        <v>62</v>
      </c>
      <c r="B102" s="5"/>
    </row>
    <row r="103" spans="1:2" ht="18">
      <c r="A103" s="12" t="s">
        <v>63</v>
      </c>
      <c r="B103" s="5"/>
    </row>
    <row r="104" spans="1:2" ht="18">
      <c r="A104" s="12" t="s">
        <v>64</v>
      </c>
      <c r="B104" s="5"/>
    </row>
    <row r="106" spans="1:2" ht="18">
      <c r="A106" s="13" t="s">
        <v>86</v>
      </c>
      <c r="B106" s="14" t="e">
        <f>GEOMEAN(1/B100,1/B101,1/B102,1/B103,1/B104)*0.2501</f>
        <v>#DIV/0!</v>
      </c>
    </row>
    <row r="108" spans="1:2" ht="18">
      <c r="A108" s="12" t="s">
        <v>59</v>
      </c>
      <c r="B108" s="5"/>
    </row>
    <row r="109" spans="1:2" ht="18">
      <c r="A109" s="12" t="s">
        <v>65</v>
      </c>
      <c r="B109" s="5"/>
    </row>
    <row r="110" spans="1:2" ht="18">
      <c r="A110" s="12" t="s">
        <v>66</v>
      </c>
      <c r="B110" s="5"/>
    </row>
    <row r="111" spans="1:2" ht="18">
      <c r="A111" s="12" t="s">
        <v>67</v>
      </c>
      <c r="B111" s="5"/>
    </row>
    <row r="112" spans="1:2" ht="18">
      <c r="A112" s="12" t="s">
        <v>68</v>
      </c>
      <c r="B112" s="5"/>
    </row>
    <row r="114" spans="1:2" ht="18">
      <c r="A114" s="13" t="s">
        <v>87</v>
      </c>
      <c r="B114" s="14" t="e">
        <f>GEOMEAN(1/B108,1/B109,1/B110,1/B111,1/B112)*0.929</f>
        <v>#DIV/0!</v>
      </c>
    </row>
    <row r="116" ht="18">
      <c r="A116" s="12" t="s">
        <v>69</v>
      </c>
    </row>
    <row r="117" ht="12.75">
      <c r="A117" s="1" t="s">
        <v>73</v>
      </c>
    </row>
    <row r="118" ht="12.75">
      <c r="A118" s="1" t="s">
        <v>74</v>
      </c>
    </row>
    <row r="119" ht="12.75">
      <c r="A119" s="1" t="s">
        <v>75</v>
      </c>
    </row>
    <row r="120" spans="1:2" ht="15.75">
      <c r="A120" s="3" t="s">
        <v>16</v>
      </c>
      <c r="B120" s="11">
        <f>(B117*0.2)+(B118*0.6)+(B119*0.2)</f>
        <v>0</v>
      </c>
    </row>
    <row r="122" ht="18">
      <c r="A122" s="12" t="s">
        <v>70</v>
      </c>
    </row>
    <row r="123" ht="12.75">
      <c r="A123" s="1" t="s">
        <v>73</v>
      </c>
    </row>
    <row r="124" ht="12.75">
      <c r="A124" s="1" t="s">
        <v>74</v>
      </c>
    </row>
    <row r="125" ht="12.75">
      <c r="A125" s="1" t="s">
        <v>75</v>
      </c>
    </row>
    <row r="126" spans="1:2" ht="15.75">
      <c r="A126" s="3" t="s">
        <v>16</v>
      </c>
      <c r="B126" s="11">
        <f>(B123*0.2)+(B124*0.6)+(B125*0.2)</f>
        <v>0</v>
      </c>
    </row>
    <row r="128" ht="18">
      <c r="A128" s="12" t="s">
        <v>71</v>
      </c>
    </row>
    <row r="129" ht="12.75">
      <c r="A129" s="1" t="s">
        <v>73</v>
      </c>
    </row>
    <row r="130" ht="12.75">
      <c r="A130" s="1" t="s">
        <v>74</v>
      </c>
    </row>
    <row r="131" ht="12.75">
      <c r="A131" s="1" t="s">
        <v>75</v>
      </c>
    </row>
    <row r="132" spans="1:2" ht="15.75">
      <c r="A132" s="3" t="s">
        <v>16</v>
      </c>
      <c r="B132" s="11">
        <f>(B129*0.2)+(B130*0.6)+(B131*0.2)</f>
        <v>0</v>
      </c>
    </row>
    <row r="134" ht="18">
      <c r="A134" s="12" t="s">
        <v>85</v>
      </c>
    </row>
    <row r="135" ht="12.75">
      <c r="A135" s="1" t="s">
        <v>73</v>
      </c>
    </row>
    <row r="136" ht="12.75">
      <c r="A136" s="1" t="s">
        <v>74</v>
      </c>
    </row>
    <row r="137" ht="12.75">
      <c r="A137" s="1" t="s">
        <v>75</v>
      </c>
    </row>
    <row r="138" spans="1:2" ht="15.75">
      <c r="A138" s="3" t="s">
        <v>16</v>
      </c>
      <c r="B138" s="11">
        <f>(B135*0.2)+(B136*0.6)+(B137*0.2)</f>
        <v>0</v>
      </c>
    </row>
    <row r="140" ht="18">
      <c r="A140" s="12" t="s">
        <v>84</v>
      </c>
    </row>
    <row r="141" ht="12.75">
      <c r="A141" s="1" t="s">
        <v>73</v>
      </c>
    </row>
    <row r="142" ht="12.75">
      <c r="A142" s="1" t="s">
        <v>74</v>
      </c>
    </row>
    <row r="143" ht="12.75">
      <c r="A143" s="1" t="s">
        <v>75</v>
      </c>
    </row>
    <row r="144" spans="1:2" ht="15.75">
      <c r="A144" s="3" t="s">
        <v>16</v>
      </c>
      <c r="B144" s="11">
        <f>(B141*0.2)+(B142*0.6)+(B143*0.2)</f>
        <v>0</v>
      </c>
    </row>
    <row r="146" ht="18">
      <c r="A146" s="12" t="s">
        <v>72</v>
      </c>
    </row>
    <row r="147" ht="12.75">
      <c r="A147" s="1" t="s">
        <v>73</v>
      </c>
    </row>
    <row r="148" ht="12.75">
      <c r="A148" s="1" t="s">
        <v>74</v>
      </c>
    </row>
    <row r="149" ht="12.75">
      <c r="A149" s="1" t="s">
        <v>75</v>
      </c>
    </row>
    <row r="150" spans="1:2" ht="15.75">
      <c r="A150" s="3" t="s">
        <v>16</v>
      </c>
      <c r="B150" s="11">
        <f>(B147*0.2)+(B148*0.6)+(B149*0.2)</f>
        <v>0</v>
      </c>
    </row>
    <row r="152" spans="1:2" ht="18">
      <c r="A152" s="14" t="s">
        <v>76</v>
      </c>
      <c r="B152" s="14" t="e">
        <f>GEOMEAN(B120,B126,B132,B138,B144,B150)*0.4067</f>
        <v>#NUM!</v>
      </c>
    </row>
    <row r="154" spans="1:2" ht="20.25">
      <c r="A154" s="17" t="s">
        <v>77</v>
      </c>
      <c r="B154" s="18" t="e">
        <f>AVERAGE(B24,B56,B70,B74,B82,B89)</f>
        <v>#DIV/0!</v>
      </c>
    </row>
    <row r="155" spans="1:2" ht="20.25">
      <c r="A155" s="17" t="s">
        <v>78</v>
      </c>
      <c r="B155" s="18" t="e">
        <f>AVERAGE(B94,B98,B106,B114,B152)</f>
        <v>#DIV/0!</v>
      </c>
    </row>
    <row r="156" spans="1:2" ht="20.25">
      <c r="A156" s="17" t="s">
        <v>79</v>
      </c>
      <c r="B156" s="18" t="e">
        <f>AVERAGE(B154,B155)</f>
        <v>#DIV/0!</v>
      </c>
    </row>
    <row r="158" ht="18">
      <c r="A158" s="12" t="s">
        <v>94</v>
      </c>
    </row>
    <row r="159" spans="1:2" ht="12.75">
      <c r="A159" s="1" t="s">
        <v>93</v>
      </c>
      <c r="B159" s="2"/>
    </row>
    <row r="160" spans="1:2" ht="12.75">
      <c r="A160" s="1" t="s">
        <v>91</v>
      </c>
      <c r="B160" s="2"/>
    </row>
    <row r="161" spans="1:2" ht="12.75">
      <c r="A161" s="1" t="s">
        <v>92</v>
      </c>
      <c r="B161" s="2">
        <f>B159*0.001/0.025</f>
        <v>0</v>
      </c>
    </row>
    <row r="162" spans="1:2" ht="15.75">
      <c r="A162" s="3" t="s">
        <v>16</v>
      </c>
      <c r="B162" s="11">
        <f>B160*B161</f>
        <v>0</v>
      </c>
    </row>
    <row r="164" ht="18">
      <c r="A164" s="12" t="s">
        <v>95</v>
      </c>
    </row>
    <row r="165" spans="1:2" ht="12.75">
      <c r="A165" s="1" t="s">
        <v>93</v>
      </c>
      <c r="B165" s="2"/>
    </row>
    <row r="166" spans="1:2" ht="12.75">
      <c r="A166" s="1" t="s">
        <v>91</v>
      </c>
      <c r="B166" s="2"/>
    </row>
    <row r="167" spans="1:2" ht="12.75">
      <c r="A167" s="1" t="s">
        <v>92</v>
      </c>
      <c r="B167" s="2">
        <f>B165*0.001/0.025</f>
        <v>0</v>
      </c>
    </row>
    <row r="168" spans="1:2" ht="15.75">
      <c r="A168" s="3" t="s">
        <v>16</v>
      </c>
      <c r="B168" s="11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2007-06-06T07:56:37Z</dcterms:modified>
  <cp:category/>
  <cp:version/>
  <cp:contentType/>
  <cp:contentStatus/>
</cp:coreProperties>
</file>