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Test Results (RAW)" sheetId="1" r:id="rId1"/>
    <sheet name="New Style Summary" sheetId="2" r:id="rId2"/>
    <sheet name="Old Style Summary" sheetId="3" r:id="rId3"/>
    <sheet name="Compare #1" sheetId="4" r:id="rId4"/>
    <sheet name="Compare #2" sheetId="5" r:id="rId5"/>
  </sheets>
  <definedNames/>
  <calcPr fullCalcOnLoad="1"/>
</workbook>
</file>

<file path=xl/sharedStrings.xml><?xml version="1.0" encoding="utf-8"?>
<sst xmlns="http://schemas.openxmlformats.org/spreadsheetml/2006/main" count="440" uniqueCount="118">
  <si>
    <t>Phenom II X4 940 (1 core)</t>
  </si>
  <si>
    <t>3ds max</t>
  </si>
  <si>
    <t>Graphics</t>
  </si>
  <si>
    <t>Rendering</t>
  </si>
  <si>
    <t>Overall</t>
  </si>
  <si>
    <t>Lightwave</t>
  </si>
  <si>
    <t>Interactive</t>
  </si>
  <si>
    <t>Multitasking</t>
  </si>
  <si>
    <t>Maya</t>
  </si>
  <si>
    <t>GFX</t>
  </si>
  <si>
    <t>I/O</t>
  </si>
  <si>
    <t>CPU</t>
  </si>
  <si>
    <t>Pro/ENGINEER</t>
  </si>
  <si>
    <t>SolidWorks</t>
  </si>
  <si>
    <t>7-Zip</t>
  </si>
  <si>
    <t>WinRAR</t>
  </si>
  <si>
    <t>Audio</t>
  </si>
  <si>
    <t>LAME MP3</t>
  </si>
  <si>
    <t>Apple Lossless</t>
  </si>
  <si>
    <t>FLAC</t>
  </si>
  <si>
    <t>Nero AAC</t>
  </si>
  <si>
    <t>Monkeys Audio</t>
  </si>
  <si>
    <t>OGG Vorbis</t>
  </si>
  <si>
    <t>Total</t>
  </si>
  <si>
    <t>Disk</t>
  </si>
  <si>
    <t>UGS NX</t>
  </si>
  <si>
    <t>Visual Studio</t>
  </si>
  <si>
    <t>Java</t>
  </si>
  <si>
    <t>Compiler</t>
  </si>
  <si>
    <t>Compress</t>
  </si>
  <si>
    <t>Crypto</t>
  </si>
  <si>
    <t>Derby</t>
  </si>
  <si>
    <t>MPEGAudio</t>
  </si>
  <si>
    <t>Scimark.large</t>
  </si>
  <si>
    <t>Scimark.small</t>
  </si>
  <si>
    <t>Serial</t>
  </si>
  <si>
    <t>Startup</t>
  </si>
  <si>
    <t>Sunflow</t>
  </si>
  <si>
    <t>XML</t>
  </si>
  <si>
    <t>Composite</t>
  </si>
  <si>
    <t>MAPLE</t>
  </si>
  <si>
    <t>Mathematica</t>
  </si>
  <si>
    <t>Internal</t>
  </si>
  <si>
    <t>MMA</t>
  </si>
  <si>
    <t>MATLAB</t>
  </si>
  <si>
    <t>Matrix Calculation</t>
  </si>
  <si>
    <t>Matrix Functions</t>
  </si>
  <si>
    <t>Programmation</t>
  </si>
  <si>
    <t>Statistics</t>
  </si>
  <si>
    <t>ACDSee</t>
  </si>
  <si>
    <t>Paint.NET</t>
  </si>
  <si>
    <t>PaintShop Pro</t>
  </si>
  <si>
    <t>PhotoImpact</t>
  </si>
  <si>
    <t>Photoshop</t>
  </si>
  <si>
    <t>Blur</t>
  </si>
  <si>
    <t>Sharp</t>
  </si>
  <si>
    <t>Light</t>
  </si>
  <si>
    <t>Resize</t>
  </si>
  <si>
    <t>Rotate</t>
  </si>
  <si>
    <t>Convert</t>
  </si>
  <si>
    <t>Transform</t>
  </si>
  <si>
    <t>Filters</t>
  </si>
  <si>
    <t>Canopus</t>
  </si>
  <si>
    <t>DivX</t>
  </si>
  <si>
    <t>Mainconcept/VC-1</t>
  </si>
  <si>
    <t>x264</t>
  </si>
  <si>
    <t>XviD</t>
  </si>
  <si>
    <t>HDPlay</t>
  </si>
  <si>
    <t>Software</t>
  </si>
  <si>
    <t>Hardware</t>
  </si>
  <si>
    <t>Software dropped</t>
  </si>
  <si>
    <t>Hardware dropped</t>
  </si>
  <si>
    <t>STALKER: Clear Sky</t>
  </si>
  <si>
    <t>Devil May Cry 4</t>
  </si>
  <si>
    <t>Scene 1</t>
  </si>
  <si>
    <t>Scene 2</t>
  </si>
  <si>
    <t>Scene 3</t>
  </si>
  <si>
    <t>Scene 4</t>
  </si>
  <si>
    <t>Far Cry 2</t>
  </si>
  <si>
    <t>GTA4</t>
  </si>
  <si>
    <t>Lost Planet</t>
  </si>
  <si>
    <t>Snow</t>
  </si>
  <si>
    <t>Cave</t>
  </si>
  <si>
    <t>Average</t>
  </si>
  <si>
    <t>Unreal Tournament 3</t>
  </si>
  <si>
    <t>Crysis: Warhead</t>
  </si>
  <si>
    <t>World in Conflict</t>
  </si>
  <si>
    <t>Left 4 Dead</t>
  </si>
  <si>
    <t>голубой фон — чем больше результат, тем лучше</t>
  </si>
  <si>
    <t>зелёный фон — чем меньше результат, тем лучше</t>
  </si>
  <si>
    <t>3D Visualisation</t>
  </si>
  <si>
    <t>Score</t>
  </si>
  <si>
    <t>3D Rendering</t>
  </si>
  <si>
    <t>Science &amp; Engineering Computation</t>
  </si>
  <si>
    <t>Raster Graphics</t>
  </si>
  <si>
    <t>Data Compression</t>
  </si>
  <si>
    <t>Compilation (MSVC++)</t>
  </si>
  <si>
    <t>Audio Encoding</t>
  </si>
  <si>
    <t>Video Encoding</t>
  </si>
  <si>
    <t>VC-1</t>
  </si>
  <si>
    <t>3D Games</t>
  </si>
  <si>
    <t>Grand Theft Auto 4</t>
  </si>
  <si>
    <t>Overall Score</t>
  </si>
  <si>
    <t>3D Modeling</t>
  </si>
  <si>
    <t>CAD/CAM</t>
  </si>
  <si>
    <t>Compile</t>
  </si>
  <si>
    <t>Science</t>
  </si>
  <si>
    <t>Archivers</t>
  </si>
  <si>
    <t>Games</t>
  </si>
  <si>
    <t xml:space="preserve">STALKER: Shadow </t>
  </si>
  <si>
    <t>Call of Duty 2</t>
  </si>
  <si>
    <t>DOOM3</t>
  </si>
  <si>
    <t>Far Cry</t>
  </si>
  <si>
    <t>Serious Sam II</t>
  </si>
  <si>
    <t>Unreal Tournament 2004</t>
  </si>
  <si>
    <t>Phenom II X4 940 (2 core)</t>
  </si>
  <si>
    <t>Phenom II X4 940 (3 core)</t>
  </si>
  <si>
    <t>Phenom II X4 940 (4 core)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</si>
</sst>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0.0000"/>
    <numFmt numFmtId="166" formatCode="0.0"/>
    <numFmt numFmtId="167" formatCode="[$-F400]h:mm:ss\ AM/PM"/>
  </numFmts>
  <fonts count="5">
    <font>
      <sz val="10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48.125" style="1" bestFit="1" customWidth="1"/>
    <col min="2" max="5" width="17.25390625" style="2" customWidth="1"/>
    <col min="6" max="16384" width="9.125" style="1" customWidth="1"/>
  </cols>
  <sheetData>
    <row r="1" spans="2:5" ht="30">
      <c r="B1" s="3" t="s">
        <v>0</v>
      </c>
      <c r="C1" s="3" t="s">
        <v>115</v>
      </c>
      <c r="D1" s="3" t="s">
        <v>116</v>
      </c>
      <c r="E1" s="3" t="s">
        <v>117</v>
      </c>
    </row>
    <row r="2" spans="1:5" s="6" customFormat="1" ht="15.75">
      <c r="A2" s="4" t="s">
        <v>1</v>
      </c>
      <c r="B2" s="5"/>
      <c r="C2" s="5"/>
      <c r="D2" s="5"/>
      <c r="E2" s="5"/>
    </row>
    <row r="3" spans="1:5" s="7" customFormat="1" ht="12.75">
      <c r="A3" s="7" t="s">
        <v>2</v>
      </c>
      <c r="B3" s="8">
        <v>11.95</v>
      </c>
      <c r="C3" s="8">
        <v>12.06</v>
      </c>
      <c r="D3" s="8">
        <v>12.21</v>
      </c>
      <c r="E3" s="8">
        <v>12.83</v>
      </c>
    </row>
    <row r="4" spans="1:5" s="7" customFormat="1" ht="12.75">
      <c r="A4" s="7" t="s">
        <v>3</v>
      </c>
      <c r="B4" s="8">
        <v>3.41</v>
      </c>
      <c r="C4" s="8">
        <v>7.62</v>
      </c>
      <c r="D4" s="8">
        <v>10.26</v>
      </c>
      <c r="E4" s="8">
        <v>12.89</v>
      </c>
    </row>
    <row r="5" spans="1:5" s="7" customFormat="1" ht="12.75">
      <c r="A5" s="7" t="s">
        <v>4</v>
      </c>
      <c r="B5" s="8">
        <v>6.46</v>
      </c>
      <c r="C5" s="8">
        <v>9.54</v>
      </c>
      <c r="D5" s="8">
        <v>11.09</v>
      </c>
      <c r="E5" s="8">
        <v>12.86</v>
      </c>
    </row>
    <row r="7" spans="1:5" s="6" customFormat="1" ht="15.75">
      <c r="A7" s="4" t="s">
        <v>5</v>
      </c>
      <c r="B7" s="5"/>
      <c r="C7" s="5"/>
      <c r="D7" s="5"/>
      <c r="E7" s="5"/>
    </row>
    <row r="8" spans="1:5" s="9" customFormat="1" ht="12.75">
      <c r="A8" s="9" t="s">
        <v>6</v>
      </c>
      <c r="B8" s="10">
        <v>22.75</v>
      </c>
      <c r="C8" s="10">
        <v>19.76</v>
      </c>
      <c r="D8" s="10">
        <v>19.44</v>
      </c>
      <c r="E8" s="10">
        <v>18.94</v>
      </c>
    </row>
    <row r="9" spans="1:5" s="9" customFormat="1" ht="12.75">
      <c r="A9" s="9" t="s">
        <v>7</v>
      </c>
      <c r="B9" s="10">
        <v>62.46</v>
      </c>
      <c r="C9" s="10">
        <v>44.85</v>
      </c>
      <c r="D9" s="10">
        <v>38.97</v>
      </c>
      <c r="E9" s="10">
        <v>34.45</v>
      </c>
    </row>
    <row r="10" spans="1:5" s="9" customFormat="1" ht="12.75">
      <c r="A10" s="9" t="s">
        <v>3</v>
      </c>
      <c r="B10" s="10">
        <v>502.78</v>
      </c>
      <c r="C10" s="10">
        <v>212.34</v>
      </c>
      <c r="D10" s="10">
        <v>144.85</v>
      </c>
      <c r="E10" s="10">
        <v>109.21</v>
      </c>
    </row>
    <row r="11" spans="1:5" s="9" customFormat="1" ht="12.75">
      <c r="A11" s="9" t="s">
        <v>4</v>
      </c>
      <c r="B11" s="10">
        <v>89.41</v>
      </c>
      <c r="C11" s="10">
        <v>57.31</v>
      </c>
      <c r="D11" s="10">
        <v>47.88</v>
      </c>
      <c r="E11" s="10">
        <v>41.46</v>
      </c>
    </row>
    <row r="13" spans="1:5" s="6" customFormat="1" ht="15.75">
      <c r="A13" s="4" t="s">
        <v>8</v>
      </c>
      <c r="B13" s="5"/>
      <c r="C13" s="5"/>
      <c r="D13" s="5"/>
      <c r="E13" s="5"/>
    </row>
    <row r="14" spans="1:5" s="7" customFormat="1" ht="12.75">
      <c r="A14" s="7" t="s">
        <v>9</v>
      </c>
      <c r="B14" s="8">
        <v>2.04</v>
      </c>
      <c r="C14" s="8">
        <v>2.58</v>
      </c>
      <c r="D14" s="8">
        <v>3.15</v>
      </c>
      <c r="E14" s="8">
        <v>3.18</v>
      </c>
    </row>
    <row r="15" spans="1:5" s="7" customFormat="1" ht="12.75">
      <c r="A15" s="7" t="s">
        <v>10</v>
      </c>
      <c r="B15" s="8">
        <v>2.83</v>
      </c>
      <c r="C15" s="8">
        <v>3.01</v>
      </c>
      <c r="D15" s="8">
        <v>3.11</v>
      </c>
      <c r="E15" s="8">
        <v>3.26</v>
      </c>
    </row>
    <row r="16" spans="1:5" s="7" customFormat="1" ht="12.75">
      <c r="A16" s="7" t="s">
        <v>11</v>
      </c>
      <c r="B16" s="8">
        <v>4.68</v>
      </c>
      <c r="C16" s="8">
        <v>5.92</v>
      </c>
      <c r="D16" s="8">
        <v>6.3</v>
      </c>
      <c r="E16" s="8">
        <v>6.56</v>
      </c>
    </row>
    <row r="17" spans="1:5" s="7" customFormat="1" ht="12.75">
      <c r="A17" s="7" t="s">
        <v>4</v>
      </c>
      <c r="B17" s="8">
        <v>2.49</v>
      </c>
      <c r="C17" s="8">
        <v>3.09</v>
      </c>
      <c r="D17" s="8">
        <v>3.61</v>
      </c>
      <c r="E17" s="8">
        <v>3.69</v>
      </c>
    </row>
    <row r="18" spans="1:5" s="9" customFormat="1" ht="12.75">
      <c r="A18" s="9" t="s">
        <v>3</v>
      </c>
      <c r="B18" s="11">
        <v>0.007905092592592592</v>
      </c>
      <c r="C18" s="11">
        <v>0.004085648148148148</v>
      </c>
      <c r="D18" s="11">
        <v>0.002743055555555556</v>
      </c>
      <c r="E18" s="11">
        <v>0.0020949074074074073</v>
      </c>
    </row>
    <row r="20" spans="1:5" s="9" customFormat="1" ht="15.75">
      <c r="A20" s="12" t="s">
        <v>14</v>
      </c>
      <c r="B20" s="11">
        <v>0.005150462962962963</v>
      </c>
      <c r="C20" s="11">
        <v>0.0033912037037037036</v>
      </c>
      <c r="D20" s="11">
        <v>0.003321759259259259</v>
      </c>
      <c r="E20" s="11">
        <v>0.003310185185185185</v>
      </c>
    </row>
    <row r="22" spans="1:5" s="9" customFormat="1" ht="15.75">
      <c r="A22" s="12" t="s">
        <v>15</v>
      </c>
      <c r="B22" s="11">
        <v>0.0019560185185185184</v>
      </c>
      <c r="C22" s="11">
        <v>0.001400462962962963</v>
      </c>
      <c r="D22" s="11">
        <v>0.0013310185185185185</v>
      </c>
      <c r="E22" s="11">
        <v>0.0013194444444444443</v>
      </c>
    </row>
    <row r="24" spans="1:5" s="6" customFormat="1" ht="15.75">
      <c r="A24" s="4" t="s">
        <v>16</v>
      </c>
      <c r="B24" s="5"/>
      <c r="C24" s="5"/>
      <c r="D24" s="5"/>
      <c r="E24" s="5"/>
    </row>
    <row r="25" spans="1:5" s="7" customFormat="1" ht="12.75">
      <c r="A25" s="7" t="s">
        <v>17</v>
      </c>
      <c r="B25" s="8">
        <v>23</v>
      </c>
      <c r="C25" s="8">
        <v>47</v>
      </c>
      <c r="D25" s="8">
        <v>64</v>
      </c>
      <c r="E25" s="8">
        <v>95</v>
      </c>
    </row>
    <row r="26" spans="1:5" s="7" customFormat="1" ht="12.75">
      <c r="A26" s="7" t="s">
        <v>18</v>
      </c>
      <c r="B26" s="8">
        <v>48</v>
      </c>
      <c r="C26" s="8">
        <v>97</v>
      </c>
      <c r="D26" s="8">
        <v>131</v>
      </c>
      <c r="E26" s="8">
        <v>192</v>
      </c>
    </row>
    <row r="27" spans="1:5" s="7" customFormat="1" ht="12.75">
      <c r="A27" s="7" t="s">
        <v>19</v>
      </c>
      <c r="B27" s="8">
        <v>57</v>
      </c>
      <c r="C27" s="8">
        <v>115</v>
      </c>
      <c r="D27" s="8">
        <v>154</v>
      </c>
      <c r="E27" s="8">
        <v>229</v>
      </c>
    </row>
    <row r="28" spans="1:5" s="7" customFormat="1" ht="12.75">
      <c r="A28" s="7" t="s">
        <v>20</v>
      </c>
      <c r="B28" s="8">
        <v>21</v>
      </c>
      <c r="C28" s="8">
        <v>41</v>
      </c>
      <c r="D28" s="8">
        <v>59</v>
      </c>
      <c r="E28" s="8">
        <v>83</v>
      </c>
    </row>
    <row r="29" spans="1:5" s="7" customFormat="1" ht="12.75">
      <c r="A29" s="7" t="s">
        <v>21</v>
      </c>
      <c r="B29" s="8">
        <v>41</v>
      </c>
      <c r="C29" s="8">
        <v>84</v>
      </c>
      <c r="D29" s="8">
        <v>112</v>
      </c>
      <c r="E29" s="8">
        <v>165</v>
      </c>
    </row>
    <row r="30" spans="1:5" s="7" customFormat="1" ht="12.75">
      <c r="A30" s="7" t="s">
        <v>22</v>
      </c>
      <c r="B30" s="8">
        <v>16</v>
      </c>
      <c r="C30" s="8">
        <v>33</v>
      </c>
      <c r="D30" s="8">
        <v>44</v>
      </c>
      <c r="E30" s="8">
        <v>65</v>
      </c>
    </row>
    <row r="31" spans="1:5" s="7" customFormat="1" ht="12.75">
      <c r="A31" s="7" t="s">
        <v>4</v>
      </c>
      <c r="B31" s="8">
        <v>31</v>
      </c>
      <c r="C31" s="8">
        <v>62</v>
      </c>
      <c r="D31" s="8">
        <v>85</v>
      </c>
      <c r="E31" s="8">
        <v>124</v>
      </c>
    </row>
    <row r="33" spans="1:5" s="6" customFormat="1" ht="15.75">
      <c r="A33" s="4" t="s">
        <v>13</v>
      </c>
      <c r="B33" s="5"/>
      <c r="C33" s="5"/>
      <c r="D33" s="5"/>
      <c r="E33" s="5"/>
    </row>
    <row r="34" spans="1:5" s="9" customFormat="1" ht="12.75">
      <c r="A34" s="9" t="s">
        <v>23</v>
      </c>
      <c r="B34" s="10">
        <v>174.8</v>
      </c>
      <c r="C34" s="10">
        <v>160.68</v>
      </c>
      <c r="D34" s="10">
        <v>159.33</v>
      </c>
      <c r="E34" s="10">
        <v>157.65</v>
      </c>
    </row>
    <row r="35" spans="1:5" s="9" customFormat="1" ht="12.75">
      <c r="A35" s="9" t="s">
        <v>2</v>
      </c>
      <c r="B35" s="10">
        <v>64.11</v>
      </c>
      <c r="C35" s="10">
        <v>62.62</v>
      </c>
      <c r="D35" s="10">
        <v>63.16</v>
      </c>
      <c r="E35" s="10">
        <v>61.99</v>
      </c>
    </row>
    <row r="36" spans="1:5" s="9" customFormat="1" ht="12.75">
      <c r="A36" s="9" t="s">
        <v>11</v>
      </c>
      <c r="B36" s="10">
        <v>54.4</v>
      </c>
      <c r="C36" s="10">
        <v>46.64</v>
      </c>
      <c r="D36" s="10">
        <v>45.74</v>
      </c>
      <c r="E36" s="10">
        <v>44.71</v>
      </c>
    </row>
    <row r="37" spans="1:5" s="9" customFormat="1" ht="12.75">
      <c r="A37" s="9" t="s">
        <v>10</v>
      </c>
      <c r="B37" s="10">
        <v>56.29</v>
      </c>
      <c r="C37" s="10">
        <v>51.42</v>
      </c>
      <c r="D37" s="10">
        <v>50.43</v>
      </c>
      <c r="E37" s="10">
        <v>50.95</v>
      </c>
    </row>
    <row r="39" spans="1:5" s="6" customFormat="1" ht="15.75">
      <c r="A39" s="4" t="s">
        <v>12</v>
      </c>
      <c r="B39" s="5"/>
      <c r="C39" s="5"/>
      <c r="D39" s="5"/>
      <c r="E39" s="5"/>
    </row>
    <row r="40" spans="1:5" s="9" customFormat="1" ht="12.75">
      <c r="A40" s="9" t="s">
        <v>23</v>
      </c>
      <c r="B40" s="10">
        <v>4177</v>
      </c>
      <c r="C40" s="10">
        <v>3606</v>
      </c>
      <c r="D40" s="10">
        <v>3646</v>
      </c>
      <c r="E40" s="10">
        <v>3506</v>
      </c>
    </row>
    <row r="41" spans="1:5" s="9" customFormat="1" ht="12.75">
      <c r="A41" s="9" t="s">
        <v>11</v>
      </c>
      <c r="B41" s="10">
        <v>2284</v>
      </c>
      <c r="C41" s="10">
        <v>1951</v>
      </c>
      <c r="D41" s="10">
        <v>1917</v>
      </c>
      <c r="E41" s="10">
        <v>1934</v>
      </c>
    </row>
    <row r="42" spans="1:5" s="9" customFormat="1" ht="12.75">
      <c r="A42" s="9" t="s">
        <v>2</v>
      </c>
      <c r="B42" s="10">
        <v>1477</v>
      </c>
      <c r="C42" s="10">
        <v>1304</v>
      </c>
      <c r="D42" s="10">
        <v>1381</v>
      </c>
      <c r="E42" s="10">
        <v>1223</v>
      </c>
    </row>
    <row r="43" spans="1:5" s="9" customFormat="1" ht="12.75">
      <c r="A43" s="9" t="s">
        <v>24</v>
      </c>
      <c r="B43" s="10">
        <v>416</v>
      </c>
      <c r="C43" s="10">
        <v>351</v>
      </c>
      <c r="D43" s="10">
        <v>348</v>
      </c>
      <c r="E43" s="10">
        <v>349</v>
      </c>
    </row>
    <row r="45" spans="1:5" s="6" customFormat="1" ht="15.75">
      <c r="A45" s="4" t="s">
        <v>25</v>
      </c>
      <c r="B45" s="5"/>
      <c r="C45" s="5"/>
      <c r="D45" s="5"/>
      <c r="E45" s="5"/>
    </row>
    <row r="46" spans="1:5" s="7" customFormat="1" ht="12.75">
      <c r="A46" s="7" t="s">
        <v>11</v>
      </c>
      <c r="B46" s="8">
        <v>4.18</v>
      </c>
      <c r="C46" s="8">
        <v>4.29</v>
      </c>
      <c r="D46" s="8">
        <v>4.28</v>
      </c>
      <c r="E46" s="8">
        <v>4.33</v>
      </c>
    </row>
    <row r="47" spans="1:5" s="7" customFormat="1" ht="12.75">
      <c r="A47" s="7" t="s">
        <v>2</v>
      </c>
      <c r="B47" s="8">
        <v>2.1</v>
      </c>
      <c r="C47" s="8">
        <v>2.14</v>
      </c>
      <c r="D47" s="8">
        <v>2.14</v>
      </c>
      <c r="E47" s="8">
        <v>2.17</v>
      </c>
    </row>
    <row r="48" spans="1:5" s="7" customFormat="1" ht="12.75">
      <c r="A48" s="7" t="s">
        <v>10</v>
      </c>
      <c r="B48" s="8">
        <v>3.2</v>
      </c>
      <c r="C48" s="8">
        <v>3.21</v>
      </c>
      <c r="D48" s="8">
        <v>3.21</v>
      </c>
      <c r="E48" s="8">
        <v>3.22</v>
      </c>
    </row>
    <row r="49" spans="1:5" s="7" customFormat="1" ht="12.75">
      <c r="A49" s="7" t="s">
        <v>23</v>
      </c>
      <c r="B49" s="8">
        <v>2.4</v>
      </c>
      <c r="C49" s="8">
        <v>2.42</v>
      </c>
      <c r="D49" s="8">
        <v>2.42</v>
      </c>
      <c r="E49" s="8">
        <v>2.46</v>
      </c>
    </row>
    <row r="51" spans="1:5" s="9" customFormat="1" ht="15.75">
      <c r="A51" s="12" t="s">
        <v>26</v>
      </c>
      <c r="B51" s="11">
        <v>0.011828703703703704</v>
      </c>
      <c r="C51" s="11">
        <v>0.006053240740740741</v>
      </c>
      <c r="D51" s="11">
        <v>0.004386574074074074</v>
      </c>
      <c r="E51" s="11">
        <v>0.0036342592592592594</v>
      </c>
    </row>
    <row r="53" spans="1:5" s="6" customFormat="1" ht="15.75">
      <c r="A53" s="4" t="s">
        <v>27</v>
      </c>
      <c r="B53" s="5"/>
      <c r="C53" s="5"/>
      <c r="D53" s="5"/>
      <c r="E53" s="5"/>
    </row>
    <row r="54" spans="1:5" s="7" customFormat="1" ht="12.75">
      <c r="A54" s="7" t="s">
        <v>28</v>
      </c>
      <c r="B54" s="8">
        <v>41.76</v>
      </c>
      <c r="C54" s="8">
        <v>121.78</v>
      </c>
      <c r="D54" s="8">
        <v>150.85</v>
      </c>
      <c r="E54" s="8">
        <v>181.03</v>
      </c>
    </row>
    <row r="55" spans="1:5" s="7" customFormat="1" ht="12.75">
      <c r="A55" s="7" t="s">
        <v>29</v>
      </c>
      <c r="B55" s="8">
        <v>39.88</v>
      </c>
      <c r="C55" s="8">
        <v>79.93</v>
      </c>
      <c r="D55" s="8">
        <v>120.82</v>
      </c>
      <c r="E55" s="8">
        <v>160.13</v>
      </c>
    </row>
    <row r="56" spans="1:5" s="7" customFormat="1" ht="12.75">
      <c r="A56" s="7" t="s">
        <v>30</v>
      </c>
      <c r="B56" s="8">
        <v>37.25</v>
      </c>
      <c r="C56" s="8">
        <v>75.01</v>
      </c>
      <c r="D56" s="8">
        <v>112.55</v>
      </c>
      <c r="E56" s="8">
        <v>149.03</v>
      </c>
    </row>
    <row r="57" spans="1:5" s="7" customFormat="1" ht="12.75">
      <c r="A57" s="7" t="s">
        <v>31</v>
      </c>
      <c r="B57" s="8">
        <v>22.1</v>
      </c>
      <c r="C57" s="8">
        <v>44.84</v>
      </c>
      <c r="D57" s="8">
        <v>64.32</v>
      </c>
      <c r="E57" s="8">
        <v>77.46</v>
      </c>
    </row>
    <row r="58" spans="1:5" s="7" customFormat="1" ht="12.75">
      <c r="A58" s="7" t="s">
        <v>32</v>
      </c>
      <c r="B58" s="8">
        <v>22.26</v>
      </c>
      <c r="C58" s="8">
        <v>45.64</v>
      </c>
      <c r="D58" s="8">
        <v>68.67</v>
      </c>
      <c r="E58" s="8">
        <v>92.15</v>
      </c>
    </row>
    <row r="59" spans="1:5" s="7" customFormat="1" ht="12.75">
      <c r="A59" s="7" t="s">
        <v>33</v>
      </c>
      <c r="B59" s="8">
        <v>8.93</v>
      </c>
      <c r="C59" s="8">
        <v>14.69</v>
      </c>
      <c r="D59" s="8">
        <v>17.88</v>
      </c>
      <c r="E59" s="8">
        <v>20.79</v>
      </c>
    </row>
    <row r="60" spans="1:5" s="7" customFormat="1" ht="12.75">
      <c r="A60" s="7" t="s">
        <v>34</v>
      </c>
      <c r="B60" s="8">
        <v>37.16</v>
      </c>
      <c r="C60" s="8">
        <v>73.84</v>
      </c>
      <c r="D60" s="8">
        <v>112.36</v>
      </c>
      <c r="E60" s="8">
        <v>141.16</v>
      </c>
    </row>
    <row r="61" spans="1:5" s="7" customFormat="1" ht="12.75">
      <c r="A61" s="7" t="s">
        <v>35</v>
      </c>
      <c r="B61" s="8">
        <v>30.49</v>
      </c>
      <c r="C61" s="8">
        <v>58.79</v>
      </c>
      <c r="D61" s="8">
        <v>80.29</v>
      </c>
      <c r="E61" s="8">
        <v>93.52</v>
      </c>
    </row>
    <row r="62" spans="1:5" s="7" customFormat="1" ht="12.75">
      <c r="A62" s="7" t="s">
        <v>36</v>
      </c>
      <c r="B62" s="8">
        <v>15.39</v>
      </c>
      <c r="C62" s="8">
        <v>19.98</v>
      </c>
      <c r="D62" s="8">
        <v>21.76</v>
      </c>
      <c r="E62" s="8">
        <v>22.02</v>
      </c>
    </row>
    <row r="63" spans="1:5" s="7" customFormat="1" ht="12.75">
      <c r="A63" s="7" t="s">
        <v>37</v>
      </c>
      <c r="B63" s="8">
        <v>13.42</v>
      </c>
      <c r="C63" s="8">
        <v>26.25</v>
      </c>
      <c r="D63" s="8">
        <v>39.47</v>
      </c>
      <c r="E63" s="8">
        <v>54.39</v>
      </c>
    </row>
    <row r="64" spans="1:5" s="7" customFormat="1" ht="12.75">
      <c r="A64" s="7" t="s">
        <v>38</v>
      </c>
      <c r="B64" s="8">
        <v>62.01</v>
      </c>
      <c r="C64" s="8">
        <v>132.36</v>
      </c>
      <c r="D64" s="8">
        <v>189.59</v>
      </c>
      <c r="E64" s="8">
        <v>245.4</v>
      </c>
    </row>
    <row r="65" spans="1:5" s="7" customFormat="1" ht="12.75">
      <c r="A65" s="7" t="s">
        <v>39</v>
      </c>
      <c r="B65" s="8">
        <v>26.18</v>
      </c>
      <c r="C65" s="8">
        <v>51.4</v>
      </c>
      <c r="D65" s="8">
        <v>71.19</v>
      </c>
      <c r="E65" s="8">
        <v>88.12</v>
      </c>
    </row>
    <row r="67" spans="1:5" s="7" customFormat="1" ht="15.75">
      <c r="A67" s="13" t="s">
        <v>40</v>
      </c>
      <c r="B67" s="14">
        <v>0.1525</v>
      </c>
      <c r="C67" s="14">
        <v>0.1399</v>
      </c>
      <c r="D67" s="14">
        <v>0.156</v>
      </c>
      <c r="E67" s="14">
        <v>0.1586</v>
      </c>
    </row>
    <row r="69" spans="1:5" s="6" customFormat="1" ht="15.75">
      <c r="A69" s="4" t="s">
        <v>41</v>
      </c>
      <c r="B69" s="5"/>
      <c r="C69" s="5"/>
      <c r="D69" s="5"/>
      <c r="E69" s="5"/>
    </row>
    <row r="70" spans="1:5" s="7" customFormat="1" ht="12.75">
      <c r="A70" s="7" t="s">
        <v>42</v>
      </c>
      <c r="B70" s="14">
        <v>3.1668</v>
      </c>
      <c r="C70" s="14">
        <v>3.9042</v>
      </c>
      <c r="D70" s="14">
        <v>4.1292</v>
      </c>
      <c r="E70" s="14">
        <v>4.2954</v>
      </c>
    </row>
    <row r="71" spans="1:5" s="7" customFormat="1" ht="12.75">
      <c r="A71" s="7" t="s">
        <v>43</v>
      </c>
      <c r="B71" s="14">
        <v>1.5245000000000002</v>
      </c>
      <c r="C71" s="14">
        <v>1.4489</v>
      </c>
      <c r="D71" s="14">
        <v>1.5487</v>
      </c>
      <c r="E71" s="14">
        <v>1.57</v>
      </c>
    </row>
    <row r="72" spans="1:5" s="7" customFormat="1" ht="12.75">
      <c r="A72" s="7" t="s">
        <v>4</v>
      </c>
      <c r="B72" s="14">
        <v>2.1972</v>
      </c>
      <c r="C72" s="14">
        <v>2.3784</v>
      </c>
      <c r="D72" s="14">
        <v>2.5288</v>
      </c>
      <c r="E72" s="14">
        <v>2.5968</v>
      </c>
    </row>
    <row r="74" spans="1:5" s="6" customFormat="1" ht="15.75">
      <c r="A74" s="4" t="s">
        <v>44</v>
      </c>
      <c r="B74" s="5"/>
      <c r="C74" s="5"/>
      <c r="D74" s="5"/>
      <c r="E74" s="5"/>
    </row>
    <row r="75" spans="1:5" s="9" customFormat="1" ht="12.75">
      <c r="A75" s="9" t="s">
        <v>45</v>
      </c>
      <c r="B75" s="15">
        <v>0.092134</v>
      </c>
      <c r="C75" s="15">
        <v>0.057674</v>
      </c>
      <c r="D75" s="15">
        <v>0.047433</v>
      </c>
      <c r="E75" s="15">
        <v>0.042477</v>
      </c>
    </row>
    <row r="76" spans="1:5" s="9" customFormat="1" ht="12.75">
      <c r="A76" s="9" t="s">
        <v>46</v>
      </c>
      <c r="B76" s="15">
        <v>0.042492999999999996</v>
      </c>
      <c r="C76" s="15">
        <v>0.030985</v>
      </c>
      <c r="D76" s="15">
        <v>0.02645</v>
      </c>
      <c r="E76" s="15">
        <v>0.024932</v>
      </c>
    </row>
    <row r="77" spans="1:5" s="9" customFormat="1" ht="12.75">
      <c r="A77" s="9" t="s">
        <v>47</v>
      </c>
      <c r="B77" s="15">
        <v>0.14853000000000002</v>
      </c>
      <c r="C77" s="15">
        <v>0.10027</v>
      </c>
      <c r="D77" s="15">
        <v>0.082889</v>
      </c>
      <c r="E77" s="15">
        <v>0.073975</v>
      </c>
    </row>
    <row r="78" spans="1:5" s="9" customFormat="1" ht="12.75">
      <c r="A78" s="9" t="s">
        <v>48</v>
      </c>
      <c r="B78" s="15">
        <v>0.12327</v>
      </c>
      <c r="C78" s="15">
        <v>0.098292</v>
      </c>
      <c r="D78" s="15">
        <v>0.098109</v>
      </c>
      <c r="E78" s="15">
        <v>0.096916</v>
      </c>
    </row>
    <row r="79" spans="1:5" s="9" customFormat="1" ht="12.75">
      <c r="A79" s="9" t="s">
        <v>4</v>
      </c>
      <c r="B79" s="15">
        <v>0.092013</v>
      </c>
      <c r="C79" s="15">
        <v>0.064782</v>
      </c>
      <c r="D79" s="15">
        <v>0.056517</v>
      </c>
      <c r="E79" s="15">
        <v>0.052493</v>
      </c>
    </row>
    <row r="81" spans="1:5" s="9" customFormat="1" ht="15.75">
      <c r="A81" s="12" t="s">
        <v>49</v>
      </c>
      <c r="B81" s="11">
        <v>0.005729166666666666</v>
      </c>
      <c r="C81" s="11">
        <v>0.004872685185185186</v>
      </c>
      <c r="D81" s="11">
        <v>0.004884259259259259</v>
      </c>
      <c r="E81" s="11">
        <v>0.004675925925925926</v>
      </c>
    </row>
    <row r="83" spans="1:5" s="9" customFormat="1" ht="15.75">
      <c r="A83" s="12" t="s">
        <v>50</v>
      </c>
      <c r="B83" s="11">
        <v>0.0011342592592592593</v>
      </c>
      <c r="C83" s="11">
        <v>0.0005787037037037038</v>
      </c>
      <c r="D83" s="11">
        <v>0.0003935185185185185</v>
      </c>
      <c r="E83" s="11">
        <v>0.00030092592592592595</v>
      </c>
    </row>
    <row r="85" spans="1:5" s="9" customFormat="1" ht="15.75">
      <c r="A85" s="12" t="s">
        <v>51</v>
      </c>
      <c r="B85" s="11">
        <v>0.00931712962962963</v>
      </c>
      <c r="C85" s="11">
        <v>0.008865740740740742</v>
      </c>
      <c r="D85" s="11">
        <v>0.008865740740740742</v>
      </c>
      <c r="E85" s="11">
        <v>0.008923611111111111</v>
      </c>
    </row>
    <row r="87" spans="1:5" s="9" customFormat="1" ht="15.75">
      <c r="A87" s="12" t="s">
        <v>52</v>
      </c>
      <c r="B87" s="11">
        <v>0.007418981481481481</v>
      </c>
      <c r="C87" s="11">
        <v>0.00662037037037037</v>
      </c>
      <c r="D87" s="11">
        <v>0.006527777777777778</v>
      </c>
      <c r="E87" s="11">
        <v>0.006643518518518518</v>
      </c>
    </row>
    <row r="89" spans="1:5" s="6" customFormat="1" ht="15.75">
      <c r="A89" s="4" t="s">
        <v>53</v>
      </c>
      <c r="B89" s="5"/>
      <c r="C89" s="5"/>
      <c r="D89" s="5"/>
      <c r="E89" s="5"/>
    </row>
    <row r="90" spans="1:5" s="9" customFormat="1" ht="12.75">
      <c r="A90" s="9" t="s">
        <v>54</v>
      </c>
      <c r="B90" s="11">
        <v>0.014432870370370372</v>
      </c>
      <c r="C90" s="11">
        <v>0.00806712962962963</v>
      </c>
      <c r="D90" s="11">
        <v>0.006053240740740741</v>
      </c>
      <c r="E90" s="11">
        <v>0.005092592592592592</v>
      </c>
    </row>
    <row r="91" spans="1:5" s="9" customFormat="1" ht="12.75">
      <c r="A91" s="9" t="s">
        <v>55</v>
      </c>
      <c r="B91" s="11">
        <v>0.008969907407407407</v>
      </c>
      <c r="C91" s="11">
        <v>0.005706018518518519</v>
      </c>
      <c r="D91" s="11">
        <v>0.004594907407407408</v>
      </c>
      <c r="E91" s="11">
        <v>0.004212962962962963</v>
      </c>
    </row>
    <row r="92" spans="1:5" s="9" customFormat="1" ht="12.75">
      <c r="A92" s="9" t="s">
        <v>56</v>
      </c>
      <c r="B92" s="11">
        <v>0.009722222222222222</v>
      </c>
      <c r="C92" s="11">
        <v>0.005763888888888889</v>
      </c>
      <c r="D92" s="11">
        <v>0.004525462962962963</v>
      </c>
      <c r="E92" s="11">
        <v>0.003969907407407407</v>
      </c>
    </row>
    <row r="93" spans="1:5" s="9" customFormat="1" ht="12.75">
      <c r="A93" s="9" t="s">
        <v>57</v>
      </c>
      <c r="B93" s="11">
        <v>0.006493055555555556</v>
      </c>
      <c r="C93" s="11">
        <v>0.0050347222222222225</v>
      </c>
      <c r="D93" s="11">
        <v>0.004432870370370371</v>
      </c>
      <c r="E93" s="11">
        <v>0.004247685185185185</v>
      </c>
    </row>
    <row r="94" spans="1:5" s="9" customFormat="1" ht="12.75">
      <c r="A94" s="9" t="s">
        <v>58</v>
      </c>
      <c r="B94" s="11">
        <v>0.012789351851851852</v>
      </c>
      <c r="C94" s="11">
        <v>0.0071875</v>
      </c>
      <c r="D94" s="11">
        <v>0.005324074074074075</v>
      </c>
      <c r="E94" s="11">
        <v>0.004525462962962963</v>
      </c>
    </row>
    <row r="95" spans="1:5" s="9" customFormat="1" ht="12.75">
      <c r="A95" s="9" t="s">
        <v>59</v>
      </c>
      <c r="B95" s="11">
        <v>0.007442129629629629</v>
      </c>
      <c r="C95" s="11">
        <v>0.0051967592592592595</v>
      </c>
      <c r="D95" s="11">
        <v>0.0044212962962962956</v>
      </c>
      <c r="E95" s="11">
        <v>0.004108796296296297</v>
      </c>
    </row>
    <row r="96" spans="1:5" s="9" customFormat="1" ht="12.75">
      <c r="A96" s="9" t="s">
        <v>60</v>
      </c>
      <c r="B96" s="11">
        <v>0.009027777777777777</v>
      </c>
      <c r="C96" s="11">
        <v>0.006388888888888888</v>
      </c>
      <c r="D96" s="11">
        <v>0.005462962962962964</v>
      </c>
      <c r="E96" s="11">
        <v>0.0051504629629629635</v>
      </c>
    </row>
    <row r="97" spans="1:5" s="9" customFormat="1" ht="12.75">
      <c r="A97" s="9" t="s">
        <v>61</v>
      </c>
      <c r="B97" s="11">
        <v>0.021215277777777777</v>
      </c>
      <c r="C97" s="11">
        <v>0.01916666666666667</v>
      </c>
      <c r="D97" s="11">
        <v>0.018472222222222223</v>
      </c>
      <c r="E97" s="11">
        <v>0.018506944444444444</v>
      </c>
    </row>
    <row r="98" spans="1:5" s="9" customFormat="1" ht="12.75">
      <c r="A98" s="9" t="s">
        <v>4</v>
      </c>
      <c r="B98" s="11">
        <v>0.01050925925925926</v>
      </c>
      <c r="C98" s="11">
        <v>0.0070486111111111105</v>
      </c>
      <c r="D98" s="11">
        <v>0.005821759259259259</v>
      </c>
      <c r="E98" s="11">
        <v>0.005324074074074075</v>
      </c>
    </row>
    <row r="100" spans="1:5" s="9" customFormat="1" ht="15.75">
      <c r="A100" s="12" t="s">
        <v>62</v>
      </c>
      <c r="B100" s="11">
        <v>0.003298611111111111</v>
      </c>
      <c r="C100" s="11">
        <v>0.002777777777777778</v>
      </c>
      <c r="D100" s="11">
        <v>0.002615740740740741</v>
      </c>
      <c r="E100" s="11">
        <v>0.002615740740740741</v>
      </c>
    </row>
    <row r="102" spans="1:5" s="9" customFormat="1" ht="15.75">
      <c r="A102" s="12" t="s">
        <v>63</v>
      </c>
      <c r="B102" s="11">
        <v>0.005775462962962963</v>
      </c>
      <c r="C102" s="11">
        <v>0.004375</v>
      </c>
      <c r="D102" s="11">
        <v>0.00369212962962963</v>
      </c>
      <c r="E102" s="11">
        <v>0.0035185185185185185</v>
      </c>
    </row>
    <row r="104" spans="1:5" s="9" customFormat="1" ht="15.75">
      <c r="A104" s="12" t="s">
        <v>64</v>
      </c>
      <c r="B104" s="11">
        <v>0.013888888888888888</v>
      </c>
      <c r="C104" s="11">
        <v>0.008344907407407409</v>
      </c>
      <c r="D104" s="11">
        <v>0.006435185185185186</v>
      </c>
      <c r="E104" s="11">
        <v>0.005486111111111112</v>
      </c>
    </row>
    <row r="106" spans="1:5" s="9" customFormat="1" ht="15.75">
      <c r="A106" s="12" t="s">
        <v>65</v>
      </c>
      <c r="B106" s="11">
        <v>0.026006944444444444</v>
      </c>
      <c r="C106" s="11">
        <v>0.014525462962962964</v>
      </c>
      <c r="D106" s="11">
        <v>0.010601851851851854</v>
      </c>
      <c r="E106" s="11">
        <v>0.0075</v>
      </c>
    </row>
    <row r="108" spans="1:5" s="9" customFormat="1" ht="15.75">
      <c r="A108" s="12" t="s">
        <v>66</v>
      </c>
      <c r="B108" s="11">
        <v>0.0062268518518518515</v>
      </c>
      <c r="C108" s="11">
        <v>0.0050810185185185186</v>
      </c>
      <c r="D108" s="11">
        <v>0.004409722222222222</v>
      </c>
      <c r="E108" s="11">
        <v>0.00400462962962963</v>
      </c>
    </row>
    <row r="110" spans="1:5" s="6" customFormat="1" ht="15.75">
      <c r="A110" s="4" t="s">
        <v>67</v>
      </c>
      <c r="B110" s="5"/>
      <c r="C110" s="5"/>
      <c r="D110" s="5"/>
      <c r="E110" s="5"/>
    </row>
    <row r="111" spans="1:5" s="9" customFormat="1" ht="12.75">
      <c r="A111" s="9" t="s">
        <v>68</v>
      </c>
      <c r="B111" s="16">
        <v>1</v>
      </c>
      <c r="C111" s="16">
        <v>0.53</v>
      </c>
      <c r="D111" s="16">
        <v>0.36</v>
      </c>
      <c r="E111" s="16">
        <v>0.26</v>
      </c>
    </row>
    <row r="112" spans="1:5" s="9" customFormat="1" ht="12.75">
      <c r="A112" s="9" t="s">
        <v>69</v>
      </c>
      <c r="B112" s="16">
        <v>0.15</v>
      </c>
      <c r="C112" s="16">
        <v>0.1</v>
      </c>
      <c r="D112" s="16">
        <v>0.05</v>
      </c>
      <c r="E112" s="16">
        <v>0.05</v>
      </c>
    </row>
    <row r="113" spans="1:5" s="9" customFormat="1" ht="12.75">
      <c r="A113" s="9" t="s">
        <v>70</v>
      </c>
      <c r="B113" s="10">
        <v>0</v>
      </c>
      <c r="C113" s="10">
        <v>0</v>
      </c>
      <c r="D113" s="10">
        <v>0</v>
      </c>
      <c r="E113" s="10">
        <v>0</v>
      </c>
    </row>
    <row r="114" spans="1:5" s="9" customFormat="1" ht="12.75">
      <c r="A114" s="9" t="s">
        <v>71</v>
      </c>
      <c r="B114" s="10">
        <v>0</v>
      </c>
      <c r="C114" s="10">
        <v>0</v>
      </c>
      <c r="D114" s="10">
        <v>0</v>
      </c>
      <c r="E114" s="10">
        <v>0</v>
      </c>
    </row>
    <row r="116" spans="1:5" s="7" customFormat="1" ht="15.75">
      <c r="A116" s="13" t="s">
        <v>72</v>
      </c>
      <c r="B116" s="8">
        <v>45.2</v>
      </c>
      <c r="C116" s="8">
        <v>53.9</v>
      </c>
      <c r="D116" s="8">
        <v>54.4</v>
      </c>
      <c r="E116" s="8">
        <v>54.4</v>
      </c>
    </row>
    <row r="118" spans="1:5" s="6" customFormat="1" ht="15.75">
      <c r="A118" s="4" t="s">
        <v>73</v>
      </c>
      <c r="B118" s="5"/>
      <c r="C118" s="5"/>
      <c r="D118" s="5"/>
      <c r="E118" s="5"/>
    </row>
    <row r="119" spans="1:5" s="7" customFormat="1" ht="12.75">
      <c r="A119" s="7" t="s">
        <v>74</v>
      </c>
      <c r="B119" s="8">
        <v>139.67</v>
      </c>
      <c r="C119" s="8">
        <v>215.95</v>
      </c>
      <c r="D119" s="8">
        <v>221.95</v>
      </c>
      <c r="E119" s="8">
        <v>222.32</v>
      </c>
    </row>
    <row r="120" spans="1:5" s="7" customFormat="1" ht="12.75">
      <c r="A120" s="7" t="s">
        <v>75</v>
      </c>
      <c r="B120" s="8">
        <v>140.56</v>
      </c>
      <c r="C120" s="8">
        <v>151.2</v>
      </c>
      <c r="D120" s="8">
        <v>155.87</v>
      </c>
      <c r="E120" s="8">
        <v>154.33</v>
      </c>
    </row>
    <row r="121" spans="1:5" s="7" customFormat="1" ht="12.75">
      <c r="A121" s="7" t="s">
        <v>76</v>
      </c>
      <c r="B121" s="8">
        <v>161.86</v>
      </c>
      <c r="C121" s="8">
        <v>297.82</v>
      </c>
      <c r="D121" s="8">
        <v>285.01</v>
      </c>
      <c r="E121" s="8">
        <v>283.38</v>
      </c>
    </row>
    <row r="122" spans="1:5" s="7" customFormat="1" ht="12.75">
      <c r="A122" s="7" t="s">
        <v>77</v>
      </c>
      <c r="B122" s="8">
        <v>85.46</v>
      </c>
      <c r="C122" s="8">
        <v>144.03</v>
      </c>
      <c r="D122" s="8">
        <v>145.79</v>
      </c>
      <c r="E122" s="8">
        <v>146.02</v>
      </c>
    </row>
    <row r="124" spans="1:5" s="7" customFormat="1" ht="15.75">
      <c r="A124" s="13" t="s">
        <v>78</v>
      </c>
      <c r="B124" s="8">
        <v>17.6</v>
      </c>
      <c r="C124" s="8">
        <v>33.3</v>
      </c>
      <c r="D124" s="8">
        <v>36.6</v>
      </c>
      <c r="E124" s="8">
        <v>41.1</v>
      </c>
    </row>
    <row r="126" spans="1:5" s="7" customFormat="1" ht="15.75">
      <c r="A126" s="13" t="s">
        <v>79</v>
      </c>
      <c r="B126" s="8">
        <v>9</v>
      </c>
      <c r="C126" s="8">
        <v>37.1</v>
      </c>
      <c r="D126" s="8">
        <v>54.9</v>
      </c>
      <c r="E126" s="8">
        <v>60.8</v>
      </c>
    </row>
    <row r="128" spans="1:5" s="6" customFormat="1" ht="15.75">
      <c r="A128" s="4" t="s">
        <v>80</v>
      </c>
      <c r="B128" s="5"/>
      <c r="C128" s="5"/>
      <c r="D128" s="5"/>
      <c r="E128" s="5"/>
    </row>
    <row r="129" spans="1:5" s="7" customFormat="1" ht="12.75">
      <c r="A129" s="7" t="s">
        <v>81</v>
      </c>
      <c r="B129" s="8">
        <v>41</v>
      </c>
      <c r="C129" s="8">
        <v>41</v>
      </c>
      <c r="D129" s="8">
        <v>41</v>
      </c>
      <c r="E129" s="8">
        <v>41</v>
      </c>
    </row>
    <row r="130" spans="1:5" s="7" customFormat="1" ht="12.75">
      <c r="A130" s="7" t="s">
        <v>82</v>
      </c>
      <c r="B130" s="8">
        <v>27</v>
      </c>
      <c r="C130" s="8">
        <v>46</v>
      </c>
      <c r="D130" s="8">
        <v>46</v>
      </c>
      <c r="E130" s="8">
        <v>46</v>
      </c>
    </row>
    <row r="131" spans="1:5" s="7" customFormat="1" ht="12.75">
      <c r="A131" s="7" t="s">
        <v>83</v>
      </c>
      <c r="B131" s="8">
        <v>42</v>
      </c>
      <c r="C131" s="8">
        <v>42</v>
      </c>
      <c r="D131" s="8">
        <v>42</v>
      </c>
      <c r="E131" s="8">
        <v>42</v>
      </c>
    </row>
    <row r="133" spans="1:5" s="7" customFormat="1" ht="15.75">
      <c r="A133" s="13" t="s">
        <v>84</v>
      </c>
      <c r="B133" s="8">
        <v>61</v>
      </c>
      <c r="C133" s="8">
        <v>106</v>
      </c>
      <c r="D133" s="8">
        <v>127</v>
      </c>
      <c r="E133" s="8">
        <v>133</v>
      </c>
    </row>
    <row r="135" spans="1:5" s="7" customFormat="1" ht="15.75">
      <c r="A135" s="13" t="s">
        <v>85</v>
      </c>
      <c r="B135" s="8">
        <v>26.5</v>
      </c>
      <c r="C135" s="8">
        <v>43.4</v>
      </c>
      <c r="D135" s="8">
        <v>47.4</v>
      </c>
      <c r="E135" s="8">
        <v>47.4</v>
      </c>
    </row>
    <row r="137" spans="1:5" s="7" customFormat="1" ht="15.75">
      <c r="A137" s="13" t="s">
        <v>86</v>
      </c>
      <c r="B137" s="8">
        <v>17.4</v>
      </c>
      <c r="C137" s="8">
        <v>25.8</v>
      </c>
      <c r="D137" s="8">
        <v>33.6</v>
      </c>
      <c r="E137" s="8">
        <v>40.4</v>
      </c>
    </row>
    <row r="139" spans="1:5" s="7" customFormat="1" ht="15.75">
      <c r="A139" s="13" t="s">
        <v>87</v>
      </c>
      <c r="B139" s="8">
        <v>67</v>
      </c>
      <c r="C139" s="8">
        <v>114</v>
      </c>
      <c r="D139" s="8">
        <v>128</v>
      </c>
      <c r="E139" s="8">
        <v>120</v>
      </c>
    </row>
    <row r="141" spans="1:5" s="7" customFormat="1" ht="15.75">
      <c r="A141" s="13" t="s">
        <v>109</v>
      </c>
      <c r="B141" s="8">
        <v>266</v>
      </c>
      <c r="C141" s="8">
        <v>601</v>
      </c>
      <c r="D141" s="8">
        <v>608</v>
      </c>
      <c r="E141" s="8">
        <v>603</v>
      </c>
    </row>
    <row r="143" spans="1:5" s="7" customFormat="1" ht="15.75">
      <c r="A143" s="13" t="s">
        <v>110</v>
      </c>
      <c r="B143" s="8">
        <v>73</v>
      </c>
      <c r="C143" s="8">
        <v>104</v>
      </c>
      <c r="D143" s="8">
        <v>114</v>
      </c>
      <c r="E143" s="8">
        <v>115</v>
      </c>
    </row>
    <row r="145" spans="1:5" s="7" customFormat="1" ht="15.75">
      <c r="A145" s="13" t="s">
        <v>111</v>
      </c>
      <c r="B145" s="8">
        <v>124</v>
      </c>
      <c r="C145" s="8">
        <v>199</v>
      </c>
      <c r="D145" s="8">
        <v>202</v>
      </c>
      <c r="E145" s="8">
        <v>203</v>
      </c>
    </row>
    <row r="147" spans="1:5" s="7" customFormat="1" ht="15.75">
      <c r="A147" s="13" t="s">
        <v>112</v>
      </c>
      <c r="B147" s="8">
        <v>134</v>
      </c>
      <c r="C147" s="8">
        <v>228</v>
      </c>
      <c r="D147" s="8">
        <v>228</v>
      </c>
      <c r="E147" s="8">
        <v>229</v>
      </c>
    </row>
    <row r="149" spans="1:5" s="7" customFormat="1" ht="15.75">
      <c r="A149" s="13" t="s">
        <v>113</v>
      </c>
      <c r="B149" s="8">
        <v>194</v>
      </c>
      <c r="C149" s="8">
        <v>324</v>
      </c>
      <c r="D149" s="8">
        <v>330</v>
      </c>
      <c r="E149" s="8">
        <v>332</v>
      </c>
    </row>
    <row r="151" spans="1:5" s="7" customFormat="1" ht="15.75">
      <c r="A151" s="13" t="s">
        <v>114</v>
      </c>
      <c r="B151" s="8">
        <v>152</v>
      </c>
      <c r="C151" s="8">
        <v>183</v>
      </c>
      <c r="D151" s="8">
        <v>189</v>
      </c>
      <c r="E151" s="8">
        <v>182</v>
      </c>
    </row>
    <row r="153" spans="1:5" s="7" customFormat="1" ht="12.75">
      <c r="A153" s="7" t="s">
        <v>88</v>
      </c>
      <c r="B153" s="8"/>
      <c r="C153" s="8"/>
      <c r="D153" s="8"/>
      <c r="E153" s="8"/>
    </row>
    <row r="154" spans="1:5" s="9" customFormat="1" ht="12.75">
      <c r="A154" s="9" t="s">
        <v>89</v>
      </c>
      <c r="B154" s="10"/>
      <c r="C154" s="10"/>
      <c r="D154" s="10"/>
      <c r="E154" s="1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00390625" defaultRowHeight="12.75"/>
  <cols>
    <col min="1" max="1" width="41.875" style="1" customWidth="1"/>
    <col min="2" max="5" width="17.625" style="2" customWidth="1"/>
    <col min="6" max="16384" width="9.125" style="1" customWidth="1"/>
  </cols>
  <sheetData>
    <row r="1" spans="2:5" s="18" customFormat="1" ht="30">
      <c r="B1" s="3" t="str">
        <f>'Test Results (RAW)'!B1</f>
        <v>Phenom II X4 940 (1 core)</v>
      </c>
      <c r="C1" s="3" t="str">
        <f>'Test Results (RAW)'!C1</f>
        <v>Phenom II X4 940 (2 core)</v>
      </c>
      <c r="D1" s="3" t="str">
        <f>'Test Results (RAW)'!D1</f>
        <v>Phenom II X4 940 (3 core)</v>
      </c>
      <c r="E1" s="3" t="str">
        <f>'Test Results (RAW)'!E1</f>
        <v>Phenom II X4 940 (4 core)</v>
      </c>
    </row>
    <row r="2" spans="1:5" s="4" customFormat="1" ht="15.75">
      <c r="A2" s="4" t="s">
        <v>90</v>
      </c>
      <c r="B2" s="19"/>
      <c r="C2" s="19"/>
      <c r="D2" s="19"/>
      <c r="E2" s="19"/>
    </row>
    <row r="3" spans="1:5" s="7" customFormat="1" ht="12.75">
      <c r="A3" s="7" t="s">
        <v>1</v>
      </c>
      <c r="B3" s="8">
        <f>'Test Results (RAW)'!B3</f>
        <v>11.95</v>
      </c>
      <c r="C3" s="8">
        <f>'Test Results (RAW)'!C3</f>
        <v>12.06</v>
      </c>
      <c r="D3" s="8">
        <f>'Test Results (RAW)'!D3</f>
        <v>12.21</v>
      </c>
      <c r="E3" s="8">
        <f>'Test Results (RAW)'!E3</f>
        <v>12.83</v>
      </c>
    </row>
    <row r="4" spans="1:5" s="9" customFormat="1" ht="12.75">
      <c r="A4" s="9" t="s">
        <v>5</v>
      </c>
      <c r="B4" s="10">
        <f>'Test Results (RAW)'!B8</f>
        <v>22.75</v>
      </c>
      <c r="C4" s="10">
        <f>'Test Results (RAW)'!C8</f>
        <v>19.76</v>
      </c>
      <c r="D4" s="10">
        <f>'Test Results (RAW)'!D8</f>
        <v>19.44</v>
      </c>
      <c r="E4" s="10">
        <f>'Test Results (RAW)'!E8</f>
        <v>18.94</v>
      </c>
    </row>
    <row r="5" spans="1:5" s="7" customFormat="1" ht="12.75">
      <c r="A5" s="7" t="s">
        <v>8</v>
      </c>
      <c r="B5" s="8">
        <f>'Test Results (RAW)'!B14</f>
        <v>2.04</v>
      </c>
      <c r="C5" s="8">
        <f>'Test Results (RAW)'!C14</f>
        <v>2.58</v>
      </c>
      <c r="D5" s="8">
        <f>'Test Results (RAW)'!D14</f>
        <v>3.15</v>
      </c>
      <c r="E5" s="8">
        <f>'Test Results (RAW)'!E14</f>
        <v>3.18</v>
      </c>
    </row>
    <row r="6" spans="1:5" s="9" customFormat="1" ht="12.75">
      <c r="A6" s="9" t="s">
        <v>13</v>
      </c>
      <c r="B6" s="10">
        <f>'Test Results (RAW)'!B35</f>
        <v>64.11</v>
      </c>
      <c r="C6" s="10">
        <f>'Test Results (RAW)'!C35</f>
        <v>62.62</v>
      </c>
      <c r="D6" s="10">
        <f>'Test Results (RAW)'!D35</f>
        <v>63.16</v>
      </c>
      <c r="E6" s="10">
        <f>'Test Results (RAW)'!E35</f>
        <v>61.99</v>
      </c>
    </row>
    <row r="7" spans="1:5" s="9" customFormat="1" ht="12.75">
      <c r="A7" s="9" t="s">
        <v>12</v>
      </c>
      <c r="B7" s="10">
        <f>'Test Results (RAW)'!B42</f>
        <v>1477</v>
      </c>
      <c r="C7" s="10">
        <f>'Test Results (RAW)'!C42</f>
        <v>1304</v>
      </c>
      <c r="D7" s="10">
        <f>'Test Results (RAW)'!D42</f>
        <v>1381</v>
      </c>
      <c r="E7" s="10">
        <f>'Test Results (RAW)'!E42</f>
        <v>1223</v>
      </c>
    </row>
    <row r="8" spans="1:5" s="7" customFormat="1" ht="12.75">
      <c r="A8" s="7" t="s">
        <v>25</v>
      </c>
      <c r="B8" s="8">
        <f>'Test Results (RAW)'!B47</f>
        <v>2.1</v>
      </c>
      <c r="C8" s="8">
        <f>'Test Results (RAW)'!C47</f>
        <v>2.14</v>
      </c>
      <c r="D8" s="8">
        <f>'Test Results (RAW)'!D47</f>
        <v>2.14</v>
      </c>
      <c r="E8" s="8">
        <f>'Test Results (RAW)'!E47</f>
        <v>2.17</v>
      </c>
    </row>
    <row r="9" spans="1:5" s="13" customFormat="1" ht="15.75">
      <c r="A9" s="7" t="s">
        <v>91</v>
      </c>
      <c r="B9" s="20">
        <f>ROUND(GEOMEAN(B3,1/B4,B5,1/B6,1/B7,B8)*543.210026439403,0)</f>
        <v>92</v>
      </c>
      <c r="C9" s="20">
        <f>ROUND(GEOMEAN(C3,1/C4,C5,1/C6,1/C7,C8)*543.210026439403,0)</f>
        <v>101</v>
      </c>
      <c r="D9" s="20">
        <f>ROUND(GEOMEAN(D3,1/D4,D5,1/D6,1/D7,D8)*543.210026439403,0)</f>
        <v>104</v>
      </c>
      <c r="E9" s="20">
        <f>ROUND(GEOMEAN(E3,1/E4,E5,1/E6,1/E7,E8)*543.210026439403,0)</f>
        <v>108</v>
      </c>
    </row>
    <row r="11" spans="1:5" s="4" customFormat="1" ht="15.75">
      <c r="A11" s="4" t="s">
        <v>92</v>
      </c>
      <c r="B11" s="19"/>
      <c r="C11" s="19"/>
      <c r="D11" s="19"/>
      <c r="E11" s="19"/>
    </row>
    <row r="12" spans="1:5" s="7" customFormat="1" ht="12.75">
      <c r="A12" s="7" t="s">
        <v>1</v>
      </c>
      <c r="B12" s="8">
        <f>'Test Results (RAW)'!B4</f>
        <v>3.41</v>
      </c>
      <c r="C12" s="8">
        <f>'Test Results (RAW)'!C4</f>
        <v>7.62</v>
      </c>
      <c r="D12" s="8">
        <f>'Test Results (RAW)'!D4</f>
        <v>10.26</v>
      </c>
      <c r="E12" s="8">
        <f>'Test Results (RAW)'!E4</f>
        <v>12.89</v>
      </c>
    </row>
    <row r="13" spans="1:5" s="9" customFormat="1" ht="12.75">
      <c r="A13" s="9" t="s">
        <v>5</v>
      </c>
      <c r="B13" s="10">
        <f>'Test Results (RAW)'!B10</f>
        <v>502.78</v>
      </c>
      <c r="C13" s="10">
        <f>'Test Results (RAW)'!C10</f>
        <v>212.34</v>
      </c>
      <c r="D13" s="10">
        <f>'Test Results (RAW)'!D10</f>
        <v>144.85</v>
      </c>
      <c r="E13" s="10">
        <f>'Test Results (RAW)'!E10</f>
        <v>109.21</v>
      </c>
    </row>
    <row r="14" spans="1:5" s="9" customFormat="1" ht="12.75">
      <c r="A14" s="9" t="s">
        <v>8</v>
      </c>
      <c r="B14" s="27">
        <f>'Test Results (RAW)'!B18</f>
        <v>0.007905092592592592</v>
      </c>
      <c r="C14" s="27">
        <f>'Test Results (RAW)'!C18</f>
        <v>0.004085648148148148</v>
      </c>
      <c r="D14" s="27">
        <f>'Test Results (RAW)'!D18</f>
        <v>0.002743055555555556</v>
      </c>
      <c r="E14" s="27">
        <f>'Test Results (RAW)'!E18</f>
        <v>0.0020949074074074073</v>
      </c>
    </row>
    <row r="15" spans="1:5" s="13" customFormat="1" ht="15.75">
      <c r="A15" s="7" t="s">
        <v>91</v>
      </c>
      <c r="B15" s="21">
        <f>ROUND(GEOMEAN(B12,1/B13,1/B14)*32.3425191713061,0)</f>
        <v>31</v>
      </c>
      <c r="C15" s="21">
        <f>ROUND(GEOMEAN(C12,1/C13,1/C14)*32.3425191713061,0)</f>
        <v>67</v>
      </c>
      <c r="D15" s="21">
        <f>ROUND(GEOMEAN(D12,1/D13,1/D14)*32.3425191713061,0)</f>
        <v>96</v>
      </c>
      <c r="E15" s="21">
        <f>ROUND(GEOMEAN(E12,1/E13,1/E14)*32.3425191713061,0)</f>
        <v>124</v>
      </c>
    </row>
    <row r="17" spans="1:5" s="4" customFormat="1" ht="15.75">
      <c r="A17" s="4" t="s">
        <v>93</v>
      </c>
      <c r="B17" s="19"/>
      <c r="C17" s="19"/>
      <c r="D17" s="19"/>
      <c r="E17" s="19"/>
    </row>
    <row r="18" spans="1:5" s="7" customFormat="1" ht="12.75">
      <c r="A18" s="7" t="s">
        <v>8</v>
      </c>
      <c r="B18" s="8">
        <f>'Test Results (RAW)'!B16</f>
        <v>4.68</v>
      </c>
      <c r="C18" s="8">
        <f>'Test Results (RAW)'!C16</f>
        <v>5.92</v>
      </c>
      <c r="D18" s="8">
        <f>'Test Results (RAW)'!D16</f>
        <v>6.3</v>
      </c>
      <c r="E18" s="8">
        <f>'Test Results (RAW)'!E16</f>
        <v>6.56</v>
      </c>
    </row>
    <row r="19" spans="1:5" s="9" customFormat="1" ht="12.75">
      <c r="A19" s="9" t="s">
        <v>13</v>
      </c>
      <c r="B19" s="10">
        <f>'Test Results (RAW)'!B36</f>
        <v>54.4</v>
      </c>
      <c r="C19" s="10">
        <f>'Test Results (RAW)'!C36</f>
        <v>46.64</v>
      </c>
      <c r="D19" s="10">
        <f>'Test Results (RAW)'!D36</f>
        <v>45.74</v>
      </c>
      <c r="E19" s="10">
        <f>'Test Results (RAW)'!E36</f>
        <v>44.71</v>
      </c>
    </row>
    <row r="20" spans="1:5" s="9" customFormat="1" ht="12.75">
      <c r="A20" s="9" t="s">
        <v>12</v>
      </c>
      <c r="B20" s="10">
        <f>'Test Results (RAW)'!B41</f>
        <v>2284</v>
      </c>
      <c r="C20" s="10">
        <f>'Test Results (RAW)'!C41</f>
        <v>1951</v>
      </c>
      <c r="D20" s="10">
        <f>'Test Results (RAW)'!D41</f>
        <v>1917</v>
      </c>
      <c r="E20" s="10">
        <f>'Test Results (RAW)'!E41</f>
        <v>1934</v>
      </c>
    </row>
    <row r="21" spans="1:5" s="7" customFormat="1" ht="12.75">
      <c r="A21" s="7" t="s">
        <v>25</v>
      </c>
      <c r="B21" s="8">
        <f>'Test Results (RAW)'!B46</f>
        <v>4.18</v>
      </c>
      <c r="C21" s="8">
        <f>'Test Results (RAW)'!C46</f>
        <v>4.29</v>
      </c>
      <c r="D21" s="8">
        <f>'Test Results (RAW)'!D46</f>
        <v>4.28</v>
      </c>
      <c r="E21" s="8">
        <f>'Test Results (RAW)'!E46</f>
        <v>4.33</v>
      </c>
    </row>
    <row r="22" spans="1:5" s="7" customFormat="1" ht="12.75">
      <c r="A22" s="7" t="s">
        <v>40</v>
      </c>
      <c r="B22" s="8">
        <f>'Test Results (RAW)'!B67</f>
        <v>0.1525</v>
      </c>
      <c r="C22" s="8">
        <f>'Test Results (RAW)'!C67</f>
        <v>0.1399</v>
      </c>
      <c r="D22" s="8">
        <f>'Test Results (RAW)'!D67</f>
        <v>0.156</v>
      </c>
      <c r="E22" s="8">
        <f>'Test Results (RAW)'!E67</f>
        <v>0.1586</v>
      </c>
    </row>
    <row r="23" spans="1:5" s="7" customFormat="1" ht="12.75">
      <c r="A23" s="7" t="s">
        <v>41</v>
      </c>
      <c r="B23" s="8">
        <f>'Test Results (RAW)'!B72</f>
        <v>2.1972</v>
      </c>
      <c r="C23" s="8">
        <f>'Test Results (RAW)'!C72</f>
        <v>2.3784</v>
      </c>
      <c r="D23" s="8">
        <f>'Test Results (RAW)'!D72</f>
        <v>2.5288</v>
      </c>
      <c r="E23" s="8">
        <f>'Test Results (RAW)'!E72</f>
        <v>2.5968</v>
      </c>
    </row>
    <row r="24" spans="1:5" s="9" customFormat="1" ht="12.75">
      <c r="A24" s="9" t="s">
        <v>44</v>
      </c>
      <c r="B24" s="10">
        <f>'Test Results (RAW)'!B79</f>
        <v>0.092013</v>
      </c>
      <c r="C24" s="10">
        <f>'Test Results (RAW)'!C79</f>
        <v>0.064782</v>
      </c>
      <c r="D24" s="10">
        <f>'Test Results (RAW)'!D79</f>
        <v>0.056517</v>
      </c>
      <c r="E24" s="10">
        <f>'Test Results (RAW)'!E79</f>
        <v>0.052493</v>
      </c>
    </row>
    <row r="25" spans="1:5" s="13" customFormat="1" ht="15.75">
      <c r="A25" s="7" t="s">
        <v>91</v>
      </c>
      <c r="B25" s="21">
        <f>ROUND(GEOMEAN(B18,1/B19,1/B20,B21,B22,B23,1/B24)*252.16745643093,0)</f>
        <v>87</v>
      </c>
      <c r="C25" s="21">
        <f>ROUND(GEOMEAN(C18,1/C19,1/C20,C21,C22,C23,1/C24)*252.16745643093,0)</f>
        <v>99</v>
      </c>
      <c r="D25" s="21">
        <f>ROUND(GEOMEAN(D18,1/D19,1/D20,D21,D22,D23,1/D24)*252.16745643093,0)</f>
        <v>105</v>
      </c>
      <c r="E25" s="21">
        <f>ROUND(GEOMEAN(E18,1/E19,1/E20,E21,E22,E23,1/E24)*252.16745643093,0)</f>
        <v>108</v>
      </c>
    </row>
    <row r="27" spans="1:5" s="4" customFormat="1" ht="15.75">
      <c r="A27" s="4" t="s">
        <v>94</v>
      </c>
      <c r="B27" s="19"/>
      <c r="C27" s="19"/>
      <c r="D27" s="19"/>
      <c r="E27" s="19"/>
    </row>
    <row r="28" spans="1:5" s="9" customFormat="1" ht="12.75">
      <c r="A28" s="9" t="s">
        <v>49</v>
      </c>
      <c r="B28" s="11">
        <f>'Test Results (RAW)'!B81</f>
        <v>0.005729166666666666</v>
      </c>
      <c r="C28" s="11">
        <f>'Test Results (RAW)'!C81</f>
        <v>0.004872685185185186</v>
      </c>
      <c r="D28" s="11">
        <f>'Test Results (RAW)'!D81</f>
        <v>0.004884259259259259</v>
      </c>
      <c r="E28" s="11">
        <f>'Test Results (RAW)'!E81</f>
        <v>0.004675925925925926</v>
      </c>
    </row>
    <row r="29" spans="1:5" s="9" customFormat="1" ht="12.75">
      <c r="A29" s="9" t="s">
        <v>50</v>
      </c>
      <c r="B29" s="11">
        <f>'Test Results (RAW)'!B83</f>
        <v>0.0011342592592592593</v>
      </c>
      <c r="C29" s="11">
        <f>'Test Results (RAW)'!C83</f>
        <v>0.0005787037037037038</v>
      </c>
      <c r="D29" s="11">
        <f>'Test Results (RAW)'!D83</f>
        <v>0.0003935185185185185</v>
      </c>
      <c r="E29" s="11">
        <f>'Test Results (RAW)'!E83</f>
        <v>0.00030092592592592595</v>
      </c>
    </row>
    <row r="30" spans="1:5" s="9" customFormat="1" ht="12.75">
      <c r="A30" s="9" t="s">
        <v>51</v>
      </c>
      <c r="B30" s="11">
        <f>'Test Results (RAW)'!B85</f>
        <v>0.00931712962962963</v>
      </c>
      <c r="C30" s="11">
        <f>'Test Results (RAW)'!C85</f>
        <v>0.008865740740740742</v>
      </c>
      <c r="D30" s="11">
        <f>'Test Results (RAW)'!D85</f>
        <v>0.008865740740740742</v>
      </c>
      <c r="E30" s="11">
        <f>'Test Results (RAW)'!E85</f>
        <v>0.008923611111111111</v>
      </c>
    </row>
    <row r="31" spans="1:5" s="9" customFormat="1" ht="12.75">
      <c r="A31" s="9" t="s">
        <v>52</v>
      </c>
      <c r="B31" s="11">
        <f>'Test Results (RAW)'!B87</f>
        <v>0.007418981481481481</v>
      </c>
      <c r="C31" s="11">
        <f>'Test Results (RAW)'!C87</f>
        <v>0.00662037037037037</v>
      </c>
      <c r="D31" s="11">
        <f>'Test Results (RAW)'!D87</f>
        <v>0.006527777777777778</v>
      </c>
      <c r="E31" s="11">
        <f>'Test Results (RAW)'!E87</f>
        <v>0.006643518518518518</v>
      </c>
    </row>
    <row r="32" spans="1:5" s="9" customFormat="1" ht="12.75">
      <c r="A32" s="9" t="s">
        <v>53</v>
      </c>
      <c r="B32" s="27">
        <f>'Test Results (RAW)'!B98</f>
        <v>0.01050925925925926</v>
      </c>
      <c r="C32" s="27">
        <f>'Test Results (RAW)'!C98</f>
        <v>0.0070486111111111105</v>
      </c>
      <c r="D32" s="27">
        <f>'Test Results (RAW)'!D98</f>
        <v>0.005821759259259259</v>
      </c>
      <c r="E32" s="27">
        <f>'Test Results (RAW)'!E98</f>
        <v>0.005324074074074075</v>
      </c>
    </row>
    <row r="33" spans="1:5" s="13" customFormat="1" ht="15.75">
      <c r="A33" s="7" t="s">
        <v>91</v>
      </c>
      <c r="B33" s="20">
        <f>ROUND(GEOMEAN(1/B28,1/B29,1/B30,1/B31,1/B32)*0.333418181050854,0)</f>
        <v>61</v>
      </c>
      <c r="C33" s="20">
        <f>ROUND(GEOMEAN(1/C28,1/C29,1/C30,1/C31,1/C32)*0.333418181050854,0)</f>
        <v>81</v>
      </c>
      <c r="D33" s="20">
        <f>ROUND(GEOMEAN(1/D28,1/D29,1/D30,1/D31,1/D32)*0.333418181050854,0)</f>
        <v>91</v>
      </c>
      <c r="E33" s="20">
        <f>ROUND(GEOMEAN(1/E28,1/E29,1/E30,1/E31,1/E32)*0.333418181050854,0)</f>
        <v>99</v>
      </c>
    </row>
    <row r="35" spans="1:5" s="4" customFormat="1" ht="15.75">
      <c r="A35" s="4" t="s">
        <v>95</v>
      </c>
      <c r="B35" s="19"/>
      <c r="C35" s="19"/>
      <c r="D35" s="19"/>
      <c r="E35" s="19"/>
    </row>
    <row r="36" spans="1:5" s="9" customFormat="1" ht="12.75">
      <c r="A36" s="9" t="s">
        <v>14</v>
      </c>
      <c r="B36" s="11">
        <f>'Test Results (RAW)'!B20</f>
        <v>0.005150462962962963</v>
      </c>
      <c r="C36" s="11">
        <f>'Test Results (RAW)'!C20</f>
        <v>0.0033912037037037036</v>
      </c>
      <c r="D36" s="11">
        <f>'Test Results (RAW)'!D20</f>
        <v>0.003321759259259259</v>
      </c>
      <c r="E36" s="11">
        <f>'Test Results (RAW)'!E20</f>
        <v>0.003310185185185185</v>
      </c>
    </row>
    <row r="37" spans="1:5" s="9" customFormat="1" ht="12.75">
      <c r="A37" s="9" t="s">
        <v>15</v>
      </c>
      <c r="B37" s="11">
        <f>'Test Results (RAW)'!B22</f>
        <v>0.0019560185185185184</v>
      </c>
      <c r="C37" s="11">
        <f>'Test Results (RAW)'!C22</f>
        <v>0.001400462962962963</v>
      </c>
      <c r="D37" s="11">
        <f>'Test Results (RAW)'!D22</f>
        <v>0.0013310185185185185</v>
      </c>
      <c r="E37" s="11">
        <f>'Test Results (RAW)'!E22</f>
        <v>0.0013194444444444443</v>
      </c>
    </row>
    <row r="38" spans="1:5" s="13" customFormat="1" ht="15.75">
      <c r="A38" s="7" t="s">
        <v>91</v>
      </c>
      <c r="B38" s="21">
        <f>ROUND(GEOMEAN(1/B36,1/B37)*0.21365690582181,0)</f>
        <v>67</v>
      </c>
      <c r="C38" s="21">
        <f>ROUND(GEOMEAN(1/C36,1/C37)*0.21365690582181,0)</f>
        <v>98</v>
      </c>
      <c r="D38" s="21">
        <f>ROUND(GEOMEAN(1/D36,1/D37)*0.21365690582181,0)</f>
        <v>102</v>
      </c>
      <c r="E38" s="21">
        <f>ROUND(GEOMEAN(1/E36,1/E37)*0.21365690582181,0)</f>
        <v>102</v>
      </c>
    </row>
    <row r="40" spans="1:5" s="13" customFormat="1" ht="15.75">
      <c r="A40" s="13" t="s">
        <v>96</v>
      </c>
      <c r="B40" s="20">
        <f>ROUND(1/'Test Results (RAW)'!B51*0.422453703703704,0)</f>
        <v>36</v>
      </c>
      <c r="C40" s="20">
        <f>ROUND(1/'Test Results (RAW)'!C51*0.422453703703704,0)</f>
        <v>70</v>
      </c>
      <c r="D40" s="20">
        <f>ROUND(1/'Test Results (RAW)'!D51*0.422453703703704,0)</f>
        <v>96</v>
      </c>
      <c r="E40" s="20">
        <f>ROUND(1/'Test Results (RAW)'!E51*0.422453703703704,0)</f>
        <v>116</v>
      </c>
    </row>
    <row r="42" spans="1:5" s="13" customFormat="1" ht="15.75">
      <c r="A42" s="13" t="s">
        <v>97</v>
      </c>
      <c r="B42" s="21">
        <f>ROUND('Test Results (RAW)'!B31*0.793650793650794,0)</f>
        <v>25</v>
      </c>
      <c r="C42" s="21">
        <f>ROUND('Test Results (RAW)'!C31*0.793650793650794,0)</f>
        <v>49</v>
      </c>
      <c r="D42" s="21">
        <f>ROUND('Test Results (RAW)'!D31*0.793650793650794,0)</f>
        <v>67</v>
      </c>
      <c r="E42" s="21">
        <f>ROUND('Test Results (RAW)'!E31*0.793650793650794,0)</f>
        <v>98</v>
      </c>
    </row>
    <row r="44" spans="1:5" s="4" customFormat="1" ht="15.75">
      <c r="A44" s="4" t="s">
        <v>98</v>
      </c>
      <c r="B44" s="19"/>
      <c r="C44" s="19"/>
      <c r="D44" s="19"/>
      <c r="E44" s="19"/>
    </row>
    <row r="45" spans="1:5" s="9" customFormat="1" ht="12.75">
      <c r="A45" s="9" t="s">
        <v>62</v>
      </c>
      <c r="B45" s="11">
        <f>'Test Results (RAW)'!B100</f>
        <v>0.003298611111111111</v>
      </c>
      <c r="C45" s="11">
        <f>'Test Results (RAW)'!C100</f>
        <v>0.002777777777777778</v>
      </c>
      <c r="D45" s="11">
        <f>'Test Results (RAW)'!D100</f>
        <v>0.002615740740740741</v>
      </c>
      <c r="E45" s="11">
        <f>'Test Results (RAW)'!E100</f>
        <v>0.002615740740740741</v>
      </c>
    </row>
    <row r="46" spans="1:5" s="9" customFormat="1" ht="12.75">
      <c r="A46" s="9" t="s">
        <v>63</v>
      </c>
      <c r="B46" s="11">
        <f>'Test Results (RAW)'!B102</f>
        <v>0.005775462962962963</v>
      </c>
      <c r="C46" s="11">
        <f>'Test Results (RAW)'!C102</f>
        <v>0.004375</v>
      </c>
      <c r="D46" s="11">
        <f>'Test Results (RAW)'!D102</f>
        <v>0.00369212962962963</v>
      </c>
      <c r="E46" s="11">
        <f>'Test Results (RAW)'!E102</f>
        <v>0.0035185185185185185</v>
      </c>
    </row>
    <row r="47" spans="1:5" s="9" customFormat="1" ht="12.75">
      <c r="A47" s="9" t="s">
        <v>99</v>
      </c>
      <c r="B47" s="11">
        <f>'Test Results (RAW)'!B104</f>
        <v>0.013888888888888888</v>
      </c>
      <c r="C47" s="11">
        <f>'Test Results (RAW)'!C104</f>
        <v>0.008344907407407409</v>
      </c>
      <c r="D47" s="11">
        <f>'Test Results (RAW)'!D104</f>
        <v>0.006435185185185186</v>
      </c>
      <c r="E47" s="11">
        <f>'Test Results (RAW)'!E104</f>
        <v>0.005486111111111112</v>
      </c>
    </row>
    <row r="48" spans="1:5" s="9" customFormat="1" ht="12.75">
      <c r="A48" s="9" t="s">
        <v>65</v>
      </c>
      <c r="B48" s="11">
        <f>'Test Results (RAW)'!B106</f>
        <v>0.026006944444444444</v>
      </c>
      <c r="C48" s="11">
        <f>'Test Results (RAW)'!C106</f>
        <v>0.014525462962962964</v>
      </c>
      <c r="D48" s="11">
        <f>'Test Results (RAW)'!D106</f>
        <v>0.010601851851851854</v>
      </c>
      <c r="E48" s="11">
        <f>'Test Results (RAW)'!E106</f>
        <v>0.0075</v>
      </c>
    </row>
    <row r="49" spans="1:5" s="9" customFormat="1" ht="12.75">
      <c r="A49" s="9" t="s">
        <v>66</v>
      </c>
      <c r="B49" s="11">
        <f>'Test Results (RAW)'!B108</f>
        <v>0.0062268518518518515</v>
      </c>
      <c r="C49" s="11">
        <f>'Test Results (RAW)'!C108</f>
        <v>0.0050810185185185186</v>
      </c>
      <c r="D49" s="11">
        <f>'Test Results (RAW)'!D108</f>
        <v>0.004409722222222222</v>
      </c>
      <c r="E49" s="11">
        <f>'Test Results (RAW)'!E108</f>
        <v>0.00400462962962963</v>
      </c>
    </row>
    <row r="50" spans="1:5" s="13" customFormat="1" ht="15.75">
      <c r="A50" s="7" t="s">
        <v>91</v>
      </c>
      <c r="B50" s="21">
        <f>ROUND(GEOMEAN(1/B45,1/B46,1/B47,1/B48,1/B49)*0.428280553799681,0)</f>
        <v>51</v>
      </c>
      <c r="C50" s="21">
        <f>ROUND(GEOMEAN(1/C45,1/C46,1/C47,1/C48,1/C49)*0.428280553799681,0)</f>
        <v>72</v>
      </c>
      <c r="D50" s="21">
        <f>ROUND(GEOMEAN(1/D45,1/D46,1/D47,1/D48,1/D49)*0.428280553799681,0)</f>
        <v>87</v>
      </c>
      <c r="E50" s="21">
        <f>ROUND(GEOMEAN(1/E45,1/E46,1/E47,1/E48,1/E49)*0.428280553799681,0)</f>
        <v>99</v>
      </c>
    </row>
    <row r="52" spans="1:5" s="13" customFormat="1" ht="15.75">
      <c r="A52" s="13" t="s">
        <v>27</v>
      </c>
      <c r="B52" s="21">
        <f>ROUND('Test Results (RAW)'!B65*1.24859533025346,0)</f>
        <v>33</v>
      </c>
      <c r="C52" s="21">
        <f>ROUND('Test Results (RAW)'!C65*1.24859533025346,0)</f>
        <v>64</v>
      </c>
      <c r="D52" s="21">
        <f>ROUND('Test Results (RAW)'!D65*1.24859533025346,0)</f>
        <v>89</v>
      </c>
      <c r="E52" s="21">
        <f>ROUND('Test Results (RAW)'!E65*1.24859533025346,0)</f>
        <v>110</v>
      </c>
    </row>
    <row r="54" spans="1:5" s="4" customFormat="1" ht="15.75">
      <c r="A54" s="4" t="s">
        <v>100</v>
      </c>
      <c r="B54" s="19"/>
      <c r="C54" s="19"/>
      <c r="D54" s="19"/>
      <c r="E54" s="19"/>
    </row>
    <row r="55" spans="1:5" s="7" customFormat="1" ht="12.75">
      <c r="A55" s="7" t="s">
        <v>72</v>
      </c>
      <c r="B55" s="8">
        <f>'Test Results (RAW)'!B116</f>
        <v>45.2</v>
      </c>
      <c r="C55" s="8">
        <f>'Test Results (RAW)'!C116</f>
        <v>53.9</v>
      </c>
      <c r="D55" s="8">
        <f>'Test Results (RAW)'!D116</f>
        <v>54.4</v>
      </c>
      <c r="E55" s="8">
        <f>'Test Results (RAW)'!E116</f>
        <v>54.4</v>
      </c>
    </row>
    <row r="56" spans="1:5" s="7" customFormat="1" ht="12.75">
      <c r="A56" s="7" t="s">
        <v>73</v>
      </c>
      <c r="B56" s="8">
        <f>ROUND(GEOMEAN('Test Results (RAW)'!B119:B122),1)</f>
        <v>128.4</v>
      </c>
      <c r="C56" s="8">
        <f>ROUND(GEOMEAN('Test Results (RAW)'!C119:C122),1)</f>
        <v>193.5</v>
      </c>
      <c r="D56" s="8">
        <f>ROUND(GEOMEAN('Test Results (RAW)'!D119:D122),1)</f>
        <v>194.7</v>
      </c>
      <c r="E56" s="8">
        <f>ROUND(GEOMEAN('Test Results (RAW)'!E119:E122),1)</f>
        <v>194.1</v>
      </c>
    </row>
    <row r="57" spans="1:5" s="7" customFormat="1" ht="12.75">
      <c r="A57" s="7" t="s">
        <v>78</v>
      </c>
      <c r="B57" s="8">
        <f>'Test Results (RAW)'!B124</f>
        <v>17.6</v>
      </c>
      <c r="C57" s="8">
        <f>'Test Results (RAW)'!C124</f>
        <v>33.3</v>
      </c>
      <c r="D57" s="8">
        <f>'Test Results (RAW)'!D124</f>
        <v>36.6</v>
      </c>
      <c r="E57" s="8">
        <f>'Test Results (RAW)'!E124</f>
        <v>41.1</v>
      </c>
    </row>
    <row r="58" spans="1:5" s="7" customFormat="1" ht="12.75">
      <c r="A58" s="7" t="s">
        <v>101</v>
      </c>
      <c r="B58" s="8">
        <f>'Test Results (RAW)'!B126</f>
        <v>9</v>
      </c>
      <c r="C58" s="8">
        <f>'Test Results (RAW)'!C126</f>
        <v>37.1</v>
      </c>
      <c r="D58" s="8">
        <f>'Test Results (RAW)'!D126</f>
        <v>54.9</v>
      </c>
      <c r="E58" s="8">
        <f>'Test Results (RAW)'!E126</f>
        <v>60.8</v>
      </c>
    </row>
    <row r="59" spans="1:5" s="7" customFormat="1" ht="12.75">
      <c r="A59" s="7" t="s">
        <v>80</v>
      </c>
      <c r="B59" s="8">
        <f>'Test Results (RAW)'!B131</f>
        <v>42</v>
      </c>
      <c r="C59" s="8">
        <f>'Test Results (RAW)'!C131</f>
        <v>42</v>
      </c>
      <c r="D59" s="8">
        <f>'Test Results (RAW)'!D131</f>
        <v>42</v>
      </c>
      <c r="E59" s="8">
        <f>'Test Results (RAW)'!E131</f>
        <v>42</v>
      </c>
    </row>
    <row r="60" spans="1:5" s="7" customFormat="1" ht="12.75">
      <c r="A60" s="7" t="s">
        <v>84</v>
      </c>
      <c r="B60" s="8">
        <f>'Test Results (RAW)'!B133</f>
        <v>61</v>
      </c>
      <c r="C60" s="8">
        <f>'Test Results (RAW)'!C133</f>
        <v>106</v>
      </c>
      <c r="D60" s="8">
        <f>'Test Results (RAW)'!D133</f>
        <v>127</v>
      </c>
      <c r="E60" s="8">
        <f>'Test Results (RAW)'!E133</f>
        <v>133</v>
      </c>
    </row>
    <row r="61" spans="1:5" s="7" customFormat="1" ht="12.75">
      <c r="A61" s="7" t="s">
        <v>85</v>
      </c>
      <c r="B61" s="8">
        <f>'Test Results (RAW)'!B135</f>
        <v>26.5</v>
      </c>
      <c r="C61" s="8">
        <f>'Test Results (RAW)'!C135</f>
        <v>43.4</v>
      </c>
      <c r="D61" s="8">
        <f>'Test Results (RAW)'!D135</f>
        <v>47.4</v>
      </c>
      <c r="E61" s="8">
        <f>'Test Results (RAW)'!E135</f>
        <v>47.4</v>
      </c>
    </row>
    <row r="62" spans="1:5" s="7" customFormat="1" ht="12.75">
      <c r="A62" s="7" t="s">
        <v>86</v>
      </c>
      <c r="B62" s="8">
        <f>'Test Results (RAW)'!B137</f>
        <v>17.4</v>
      </c>
      <c r="C62" s="8">
        <f>'Test Results (RAW)'!C137</f>
        <v>25.8</v>
      </c>
      <c r="D62" s="8">
        <f>'Test Results (RAW)'!D137</f>
        <v>33.6</v>
      </c>
      <c r="E62" s="8">
        <f>'Test Results (RAW)'!E137</f>
        <v>40.4</v>
      </c>
    </row>
    <row r="63" spans="1:5" s="13" customFormat="1" ht="15.75">
      <c r="A63" s="7" t="s">
        <v>91</v>
      </c>
      <c r="B63" s="21">
        <f>ROUND(GEOMEAN(B55,B56,B57,B58,B59,B60,B61,B62)*1.57264565258633,0)</f>
        <v>50</v>
      </c>
      <c r="C63" s="21">
        <f>ROUND(GEOMEAN(C55,C56,C57,C58,C59,C60,C61,C62)*1.57264565258633,0)</f>
        <v>84</v>
      </c>
      <c r="D63" s="21">
        <f>ROUND(GEOMEAN(D55,D56,D57,D58,D59,D60,D61,D62)*1.57264565258633,0)</f>
        <v>95</v>
      </c>
      <c r="E63" s="21">
        <f>ROUND(GEOMEAN(E55,E56,E57,E58,E59,E60,E61,E62)*1.57264565258633,0)</f>
        <v>101</v>
      </c>
    </row>
    <row r="65" spans="1:5" s="22" customFormat="1" ht="15.75">
      <c r="A65" s="22" t="s">
        <v>102</v>
      </c>
      <c r="B65" s="23">
        <f>ROUND(AVERAGE(B9,B15,B25,B33,B38,B40,B42,B50,B52,B63),0)</f>
        <v>53</v>
      </c>
      <c r="C65" s="23">
        <f>ROUND(AVERAGE(C9,C15,C25,C33,C38,C40,C42,C50,C52,C63),0)</f>
        <v>79</v>
      </c>
      <c r="D65" s="23">
        <f>ROUND(AVERAGE(D9,D15,D25,D33,D38,D40,D42,D50,D52,D63),0)</f>
        <v>93</v>
      </c>
      <c r="E65" s="23">
        <f>ROUND(AVERAGE(E9,E15,E25,E33,E38,E40,E42,E50,E52,E63),0)</f>
        <v>107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00390625" defaultRowHeight="12.75"/>
  <cols>
    <col min="1" max="1" width="19.125" style="1" customWidth="1"/>
    <col min="2" max="5" width="16.75390625" style="2" customWidth="1"/>
    <col min="6" max="16384" width="9.125" style="1" customWidth="1"/>
  </cols>
  <sheetData>
    <row r="1" spans="2:5" s="18" customFormat="1" ht="30">
      <c r="B1" s="3" t="str">
        <f>'Test Results (RAW)'!B1</f>
        <v>Phenom II X4 940 (1 core)</v>
      </c>
      <c r="C1" s="3" t="str">
        <f>'Test Results (RAW)'!C1</f>
        <v>Phenom II X4 940 (2 core)</v>
      </c>
      <c r="D1" s="3" t="str">
        <f>'Test Results (RAW)'!D1</f>
        <v>Phenom II X4 940 (3 core)</v>
      </c>
      <c r="E1" s="3" t="str">
        <f>'Test Results (RAW)'!E1</f>
        <v>Phenom II X4 940 (4 core)</v>
      </c>
    </row>
    <row r="2" spans="1:5" s="4" customFormat="1" ht="15.75">
      <c r="A2" s="4" t="s">
        <v>103</v>
      </c>
      <c r="B2" s="19"/>
      <c r="C2" s="19"/>
      <c r="D2" s="19"/>
      <c r="E2" s="19"/>
    </row>
    <row r="3" spans="1:5" s="7" customFormat="1" ht="12.75">
      <c r="A3" s="7" t="s">
        <v>1</v>
      </c>
      <c r="B3" s="8">
        <f>'Test Results (RAW)'!B5</f>
        <v>6.46</v>
      </c>
      <c r="C3" s="8">
        <f>'Test Results (RAW)'!C5</f>
        <v>9.54</v>
      </c>
      <c r="D3" s="8">
        <f>'Test Results (RAW)'!D5</f>
        <v>11.09</v>
      </c>
      <c r="E3" s="8">
        <f>'Test Results (RAW)'!E5</f>
        <v>12.86</v>
      </c>
    </row>
    <row r="4" spans="1:5" s="9" customFormat="1" ht="12.75">
      <c r="A4" s="9" t="s">
        <v>5</v>
      </c>
      <c r="B4" s="10">
        <f>'Test Results (RAW)'!B11</f>
        <v>89.41</v>
      </c>
      <c r="C4" s="10">
        <f>'Test Results (RAW)'!C11</f>
        <v>57.31</v>
      </c>
      <c r="D4" s="10">
        <f>'Test Results (RAW)'!D11</f>
        <v>47.88</v>
      </c>
      <c r="E4" s="10">
        <f>'Test Results (RAW)'!E11</f>
        <v>41.46</v>
      </c>
    </row>
    <row r="5" spans="1:5" s="7" customFormat="1" ht="12.75">
      <c r="A5" s="7" t="s">
        <v>8</v>
      </c>
      <c r="B5" s="24">
        <f>GEOMEAN('Test Results (RAW)'!B14,'Test Results (RAW)'!B16,1/'Test Results (RAW)'!B18)</f>
        <v>10.649348014677459</v>
      </c>
      <c r="C5" s="24">
        <f>GEOMEAN('Test Results (RAW)'!C14,'Test Results (RAW)'!C16,1/'Test Results (RAW)'!C18)</f>
        <v>15.520063122157055</v>
      </c>
      <c r="D5" s="24">
        <f>GEOMEAN('Test Results (RAW)'!D14,'Test Results (RAW)'!D16,1/'Test Results (RAW)'!D18)</f>
        <v>19.340699023516763</v>
      </c>
      <c r="E5" s="24">
        <f>GEOMEAN('Test Results (RAW)'!E14,'Test Results (RAW)'!E16,1/'Test Results (RAW)'!E18)</f>
        <v>21.51404349593735</v>
      </c>
    </row>
    <row r="6" spans="1:5" s="13" customFormat="1" ht="15.75">
      <c r="A6" s="7" t="s">
        <v>91</v>
      </c>
      <c r="B6" s="21">
        <f>ROUND(GEOMEAN(B3,1/B4,B5)*61.1550555471988,0)</f>
        <v>56</v>
      </c>
      <c r="C6" s="21">
        <f>ROUND(GEOMEAN(C3,1/C4,C5)*61.1550555471988,0)</f>
        <v>84</v>
      </c>
      <c r="D6" s="21">
        <f>ROUND(GEOMEAN(D3,1/D4,D5)*61.1550555471988,0)</f>
        <v>101</v>
      </c>
      <c r="E6" s="21">
        <f>ROUND(GEOMEAN(E3,1/E4,E5)*61.1550555471988,0)</f>
        <v>115</v>
      </c>
    </row>
    <row r="8" spans="1:5" s="4" customFormat="1" ht="15.75">
      <c r="A8" s="4" t="s">
        <v>104</v>
      </c>
      <c r="B8" s="19"/>
      <c r="C8" s="19"/>
      <c r="D8" s="19"/>
      <c r="E8" s="19"/>
    </row>
    <row r="9" spans="1:5" s="9" customFormat="1" ht="12.75">
      <c r="A9" s="9" t="s">
        <v>13</v>
      </c>
      <c r="B9" s="25">
        <f>GEOMEAN('Test Results (RAW)'!B35,'Test Results (RAW)'!B36)</f>
        <v>59.055770251517316</v>
      </c>
      <c r="C9" s="25">
        <f>GEOMEAN('Test Results (RAW)'!C35,'Test Results (RAW)'!C36)</f>
        <v>54.04254620204343</v>
      </c>
      <c r="D9" s="25">
        <f>GEOMEAN('Test Results (RAW)'!D35,'Test Results (RAW)'!D36)</f>
        <v>53.74884556899803</v>
      </c>
      <c r="E9" s="25">
        <f>GEOMEAN('Test Results (RAW)'!E35,'Test Results (RAW)'!E36)</f>
        <v>52.64573012125485</v>
      </c>
    </row>
    <row r="10" spans="1:5" s="9" customFormat="1" ht="12.75">
      <c r="A10" s="9" t="s">
        <v>12</v>
      </c>
      <c r="B10" s="25">
        <f>GEOMEAN('Test Results (RAW)'!B41,'Test Results (RAW)'!B42)</f>
        <v>1836.7003021723501</v>
      </c>
      <c r="C10" s="25">
        <f>GEOMEAN('Test Results (RAW)'!C41,'Test Results (RAW)'!C42)</f>
        <v>1595.0247646980288</v>
      </c>
      <c r="D10" s="25">
        <f>GEOMEAN('Test Results (RAW)'!D41,'Test Results (RAW)'!D42)</f>
        <v>1627.076212105628</v>
      </c>
      <c r="E10" s="25">
        <f>GEOMEAN('Test Results (RAW)'!E41,'Test Results (RAW)'!E42)</f>
        <v>1537.9473332985112</v>
      </c>
    </row>
    <row r="11" spans="1:5" s="7" customFormat="1" ht="12.75">
      <c r="A11" s="7" t="s">
        <v>25</v>
      </c>
      <c r="B11" s="24">
        <f>GEOMEAN('Test Results (RAW)'!B46,'Test Results (RAW)'!B47)</f>
        <v>2.9627689751312034</v>
      </c>
      <c r="C11" s="24">
        <f>GEOMEAN('Test Results (RAW)'!C46,'Test Results (RAW)'!C47)</f>
        <v>3.029950494645086</v>
      </c>
      <c r="D11" s="24">
        <f>GEOMEAN('Test Results (RAW)'!D46,'Test Results (RAW)'!D47)</f>
        <v>3.026417023478423</v>
      </c>
      <c r="E11" s="24">
        <f>GEOMEAN('Test Results (RAW)'!E46,'Test Results (RAW)'!E47)</f>
        <v>3.0653058574961163</v>
      </c>
    </row>
    <row r="12" spans="1:5" s="13" customFormat="1" ht="15.75">
      <c r="A12" s="7" t="s">
        <v>91</v>
      </c>
      <c r="B12" s="21">
        <f>ROUND(GEOMEAN(1/B9,1/B10,B11)*3176.70341355513,0)</f>
        <v>96</v>
      </c>
      <c r="C12" s="21">
        <f>ROUND(GEOMEAN(1/C9,1/C10,C11)*3176.70341355513,0)</f>
        <v>104</v>
      </c>
      <c r="D12" s="21">
        <f>ROUND(GEOMEAN(1/D9,1/D10,D11)*3176.70341355513,0)</f>
        <v>104</v>
      </c>
      <c r="E12" s="21">
        <f>ROUND(GEOMEAN(1/E9,1/E10,E11)*3176.70341355513,0)</f>
        <v>107</v>
      </c>
    </row>
    <row r="14" spans="1:5" s="13" customFormat="1" ht="15.75">
      <c r="A14" s="13" t="s">
        <v>105</v>
      </c>
      <c r="B14" s="20">
        <f>ROUND(1/'Test Results (RAW)'!B51*0.422453703703704,0)</f>
        <v>36</v>
      </c>
      <c r="C14" s="20">
        <f>ROUND(1/'Test Results (RAW)'!C51*0.422453703703704,0)</f>
        <v>70</v>
      </c>
      <c r="D14" s="20">
        <f>ROUND(1/'Test Results (RAW)'!D51*0.422453703703704,0)</f>
        <v>96</v>
      </c>
      <c r="E14" s="20">
        <f>ROUND(1/'Test Results (RAW)'!E51*0.422453703703704,0)</f>
        <v>116</v>
      </c>
    </row>
    <row r="16" spans="1:5" s="13" customFormat="1" ht="15.75">
      <c r="A16" s="13" t="s">
        <v>27</v>
      </c>
      <c r="B16" s="21">
        <f>ROUND('Test Results (RAW)'!B65*1.24859533025346,0)</f>
        <v>33</v>
      </c>
      <c r="C16" s="21">
        <f>ROUND('Test Results (RAW)'!C65*1.24859533025346,0)</f>
        <v>64</v>
      </c>
      <c r="D16" s="21">
        <f>ROUND('Test Results (RAW)'!D65*1.24859533025346,0)</f>
        <v>89</v>
      </c>
      <c r="E16" s="21">
        <f>ROUND('Test Results (RAW)'!E65*1.24859533025346,0)</f>
        <v>110</v>
      </c>
    </row>
    <row r="18" spans="1:5" s="4" customFormat="1" ht="15.75">
      <c r="A18" s="4" t="s">
        <v>94</v>
      </c>
      <c r="B18" s="19"/>
      <c r="C18" s="19"/>
      <c r="D18" s="19"/>
      <c r="E18" s="19"/>
    </row>
    <row r="19" spans="1:5" s="9" customFormat="1" ht="12.75">
      <c r="A19" s="9" t="s">
        <v>49</v>
      </c>
      <c r="B19" s="11">
        <f>'Test Results (RAW)'!B81</f>
        <v>0.005729166666666666</v>
      </c>
      <c r="C19" s="11">
        <f>'Test Results (RAW)'!C81</f>
        <v>0.004872685185185186</v>
      </c>
      <c r="D19" s="11">
        <f>'Test Results (RAW)'!D81</f>
        <v>0.004884259259259259</v>
      </c>
      <c r="E19" s="11">
        <f>'Test Results (RAW)'!E81</f>
        <v>0.004675925925925926</v>
      </c>
    </row>
    <row r="20" spans="1:5" s="9" customFormat="1" ht="12.75">
      <c r="A20" s="9" t="s">
        <v>50</v>
      </c>
      <c r="B20" s="11">
        <f>'Test Results (RAW)'!B83</f>
        <v>0.0011342592592592593</v>
      </c>
      <c r="C20" s="11">
        <f>'Test Results (RAW)'!C83</f>
        <v>0.0005787037037037038</v>
      </c>
      <c r="D20" s="11">
        <f>'Test Results (RAW)'!D83</f>
        <v>0.0003935185185185185</v>
      </c>
      <c r="E20" s="11">
        <f>'Test Results (RAW)'!E83</f>
        <v>0.00030092592592592595</v>
      </c>
    </row>
    <row r="21" spans="1:5" s="9" customFormat="1" ht="12.75">
      <c r="A21" s="9" t="s">
        <v>51</v>
      </c>
      <c r="B21" s="11">
        <f>'Test Results (RAW)'!B85</f>
        <v>0.00931712962962963</v>
      </c>
      <c r="C21" s="11">
        <f>'Test Results (RAW)'!C85</f>
        <v>0.008865740740740742</v>
      </c>
      <c r="D21" s="11">
        <f>'Test Results (RAW)'!D85</f>
        <v>0.008865740740740742</v>
      </c>
      <c r="E21" s="11">
        <f>'Test Results (RAW)'!E85</f>
        <v>0.008923611111111111</v>
      </c>
    </row>
    <row r="22" spans="1:5" s="9" customFormat="1" ht="12.75">
      <c r="A22" s="9" t="s">
        <v>52</v>
      </c>
      <c r="B22" s="11">
        <f>'Test Results (RAW)'!B87</f>
        <v>0.007418981481481481</v>
      </c>
      <c r="C22" s="11">
        <f>'Test Results (RAW)'!C87</f>
        <v>0.00662037037037037</v>
      </c>
      <c r="D22" s="11">
        <f>'Test Results (RAW)'!D87</f>
        <v>0.006527777777777778</v>
      </c>
      <c r="E22" s="11">
        <f>'Test Results (RAW)'!E87</f>
        <v>0.006643518518518518</v>
      </c>
    </row>
    <row r="23" spans="1:5" s="9" customFormat="1" ht="12.75">
      <c r="A23" s="9" t="s">
        <v>53</v>
      </c>
      <c r="B23" s="27">
        <f>'Test Results (RAW)'!B98</f>
        <v>0.01050925925925926</v>
      </c>
      <c r="C23" s="27">
        <f>'Test Results (RAW)'!C98</f>
        <v>0.0070486111111111105</v>
      </c>
      <c r="D23" s="27">
        <f>'Test Results (RAW)'!D98</f>
        <v>0.005821759259259259</v>
      </c>
      <c r="E23" s="27">
        <f>'Test Results (RAW)'!E98</f>
        <v>0.005324074074074075</v>
      </c>
    </row>
    <row r="24" spans="1:5" s="13" customFormat="1" ht="15.75">
      <c r="A24" s="7" t="s">
        <v>91</v>
      </c>
      <c r="B24" s="20">
        <f>ROUND(GEOMEAN(1/B19,1/B20,1/B21,1/B22,1/B23)*0.333418181050854,0)</f>
        <v>61</v>
      </c>
      <c r="C24" s="20">
        <f>ROUND(GEOMEAN(1/C19,1/C20,1/C21,1/C22,1/C23)*0.333418181050854,0)</f>
        <v>81</v>
      </c>
      <c r="D24" s="20">
        <f>ROUND(GEOMEAN(1/D19,1/D20,1/D21,1/D22,1/D23)*0.333418181050854,0)</f>
        <v>91</v>
      </c>
      <c r="E24" s="20">
        <f>ROUND(GEOMEAN(1/E19,1/E20,1/E21,1/E22,1/E23)*0.333418181050854,0)</f>
        <v>99</v>
      </c>
    </row>
    <row r="26" spans="1:5" s="4" customFormat="1" ht="15.75">
      <c r="A26" s="4" t="s">
        <v>106</v>
      </c>
      <c r="B26" s="19"/>
      <c r="C26" s="19"/>
      <c r="D26" s="19"/>
      <c r="E26" s="19"/>
    </row>
    <row r="27" spans="1:5" s="7" customFormat="1" ht="12.75">
      <c r="A27" s="7" t="s">
        <v>40</v>
      </c>
      <c r="B27" s="8">
        <f>'Test Results (RAW)'!B67</f>
        <v>0.1525</v>
      </c>
      <c r="C27" s="8">
        <f>'Test Results (RAW)'!C67</f>
        <v>0.1399</v>
      </c>
      <c r="D27" s="8">
        <f>'Test Results (RAW)'!D67</f>
        <v>0.156</v>
      </c>
      <c r="E27" s="8">
        <f>'Test Results (RAW)'!E67</f>
        <v>0.1586</v>
      </c>
    </row>
    <row r="28" spans="1:5" s="7" customFormat="1" ht="12.75">
      <c r="A28" s="7" t="s">
        <v>41</v>
      </c>
      <c r="B28" s="8">
        <f>'Test Results (RAW)'!B72</f>
        <v>2.1972</v>
      </c>
      <c r="C28" s="8">
        <f>'Test Results (RAW)'!C72</f>
        <v>2.3784</v>
      </c>
      <c r="D28" s="8">
        <f>'Test Results (RAW)'!D72</f>
        <v>2.5288</v>
      </c>
      <c r="E28" s="8">
        <f>'Test Results (RAW)'!E72</f>
        <v>2.5968</v>
      </c>
    </row>
    <row r="29" spans="1:5" s="9" customFormat="1" ht="12.75">
      <c r="A29" s="9" t="s">
        <v>44</v>
      </c>
      <c r="B29" s="10">
        <f>'Test Results (RAW)'!B79</f>
        <v>0.092013</v>
      </c>
      <c r="C29" s="10">
        <f>'Test Results (RAW)'!C79</f>
        <v>0.064782</v>
      </c>
      <c r="D29" s="10">
        <f>'Test Results (RAW)'!D79</f>
        <v>0.056517</v>
      </c>
      <c r="E29" s="10">
        <f>'Test Results (RAW)'!E79</f>
        <v>0.052493</v>
      </c>
    </row>
    <row r="30" spans="1:5" s="13" customFormat="1" ht="15.75">
      <c r="A30" s="7" t="s">
        <v>91</v>
      </c>
      <c r="B30" s="21">
        <f>ROUND(GEOMEAN(B27,B28,1/B29)*53.6190379586531,0)</f>
        <v>82</v>
      </c>
      <c r="C30" s="21">
        <f>ROUND(GEOMEAN(C27,C28,1/C29)*53.6190379586531,0)</f>
        <v>93</v>
      </c>
      <c r="D30" s="21">
        <f>ROUND(GEOMEAN(D27,D28,1/D29)*53.6190379586531,0)</f>
        <v>102</v>
      </c>
      <c r="E30" s="21">
        <f>ROUND(GEOMEAN(E27,E28,1/E29)*53.6190379586531,0)</f>
        <v>107</v>
      </c>
    </row>
    <row r="32" spans="1:5" s="4" customFormat="1" ht="15.75">
      <c r="A32" s="4" t="s">
        <v>107</v>
      </c>
      <c r="B32" s="19"/>
      <c r="C32" s="19"/>
      <c r="D32" s="19"/>
      <c r="E32" s="19"/>
    </row>
    <row r="33" spans="1:5" s="9" customFormat="1" ht="12.75">
      <c r="A33" s="9" t="s">
        <v>14</v>
      </c>
      <c r="B33" s="11">
        <f>'Test Results (RAW)'!B20</f>
        <v>0.005150462962962963</v>
      </c>
      <c r="C33" s="11">
        <f>'Test Results (RAW)'!C20</f>
        <v>0.0033912037037037036</v>
      </c>
      <c r="D33" s="11">
        <f>'Test Results (RAW)'!D20</f>
        <v>0.003321759259259259</v>
      </c>
      <c r="E33" s="11">
        <f>'Test Results (RAW)'!E20</f>
        <v>0.003310185185185185</v>
      </c>
    </row>
    <row r="34" spans="1:5" s="9" customFormat="1" ht="12.75">
      <c r="A34" s="9" t="s">
        <v>15</v>
      </c>
      <c r="B34" s="11">
        <f>'Test Results (RAW)'!B22</f>
        <v>0.0019560185185185184</v>
      </c>
      <c r="C34" s="11">
        <f>'Test Results (RAW)'!C22</f>
        <v>0.001400462962962963</v>
      </c>
      <c r="D34" s="11">
        <f>'Test Results (RAW)'!D22</f>
        <v>0.0013310185185185185</v>
      </c>
      <c r="E34" s="11">
        <f>'Test Results (RAW)'!E22</f>
        <v>0.0013194444444444443</v>
      </c>
    </row>
    <row r="35" spans="1:5" s="13" customFormat="1" ht="15.75">
      <c r="A35" s="7" t="s">
        <v>91</v>
      </c>
      <c r="B35" s="20">
        <f>ROUND(GEOMEAN(1/B33,1/B34)*0.21365690582181,0)</f>
        <v>67</v>
      </c>
      <c r="C35" s="20">
        <f>ROUND(GEOMEAN(1/C33,1/C34)*0.21365690582181,0)</f>
        <v>98</v>
      </c>
      <c r="D35" s="20">
        <f>ROUND(GEOMEAN(1/D33,1/D34)*0.21365690582181,0)</f>
        <v>102</v>
      </c>
      <c r="E35" s="20">
        <f>ROUND(GEOMEAN(1/E33,1/E34)*0.21365690582181,0)</f>
        <v>102</v>
      </c>
    </row>
    <row r="37" spans="1:5" s="13" customFormat="1" ht="15.75">
      <c r="A37" s="13" t="s">
        <v>97</v>
      </c>
      <c r="B37" s="21">
        <f>ROUND('Test Results (RAW)'!B31*0.793650793650794,0)</f>
        <v>25</v>
      </c>
      <c r="C37" s="21">
        <f>ROUND('Test Results (RAW)'!C31*0.793650793650794,0)</f>
        <v>49</v>
      </c>
      <c r="D37" s="21">
        <f>ROUND('Test Results (RAW)'!D31*0.793650793650794,0)</f>
        <v>67</v>
      </c>
      <c r="E37" s="21">
        <f>ROUND('Test Results (RAW)'!E31*0.793650793650794,0)</f>
        <v>98</v>
      </c>
    </row>
    <row r="39" spans="1:5" s="4" customFormat="1" ht="15.75">
      <c r="A39" s="4" t="s">
        <v>98</v>
      </c>
      <c r="B39" s="19"/>
      <c r="C39" s="19"/>
      <c r="D39" s="19"/>
      <c r="E39" s="19"/>
    </row>
    <row r="40" spans="1:5" s="9" customFormat="1" ht="12.75">
      <c r="A40" s="9" t="s">
        <v>62</v>
      </c>
      <c r="B40" s="11">
        <f>'Test Results (RAW)'!B100</f>
        <v>0.003298611111111111</v>
      </c>
      <c r="C40" s="11">
        <f>'Test Results (RAW)'!C100</f>
        <v>0.002777777777777778</v>
      </c>
      <c r="D40" s="11">
        <f>'Test Results (RAW)'!D100</f>
        <v>0.002615740740740741</v>
      </c>
      <c r="E40" s="11">
        <f>'Test Results (RAW)'!E100</f>
        <v>0.002615740740740741</v>
      </c>
    </row>
    <row r="41" spans="1:5" s="9" customFormat="1" ht="12.75">
      <c r="A41" s="9" t="s">
        <v>63</v>
      </c>
      <c r="B41" s="11">
        <f>'Test Results (RAW)'!B102</f>
        <v>0.005775462962962963</v>
      </c>
      <c r="C41" s="11">
        <f>'Test Results (RAW)'!C102</f>
        <v>0.004375</v>
      </c>
      <c r="D41" s="11">
        <f>'Test Results (RAW)'!D102</f>
        <v>0.00369212962962963</v>
      </c>
      <c r="E41" s="11">
        <f>'Test Results (RAW)'!E102</f>
        <v>0.0035185185185185185</v>
      </c>
    </row>
    <row r="42" spans="1:5" s="9" customFormat="1" ht="12.75">
      <c r="A42" s="9" t="s">
        <v>99</v>
      </c>
      <c r="B42" s="11">
        <f>'Test Results (RAW)'!B104</f>
        <v>0.013888888888888888</v>
      </c>
      <c r="C42" s="11">
        <f>'Test Results (RAW)'!C104</f>
        <v>0.008344907407407409</v>
      </c>
      <c r="D42" s="11">
        <f>'Test Results (RAW)'!D104</f>
        <v>0.006435185185185186</v>
      </c>
      <c r="E42" s="11">
        <f>'Test Results (RAW)'!E104</f>
        <v>0.005486111111111112</v>
      </c>
    </row>
    <row r="43" spans="1:5" s="9" customFormat="1" ht="12.75">
      <c r="A43" s="9" t="s">
        <v>65</v>
      </c>
      <c r="B43" s="11">
        <f>'Test Results (RAW)'!B106</f>
        <v>0.026006944444444444</v>
      </c>
      <c r="C43" s="11">
        <f>'Test Results (RAW)'!C106</f>
        <v>0.014525462962962964</v>
      </c>
      <c r="D43" s="11">
        <f>'Test Results (RAW)'!D106</f>
        <v>0.010601851851851854</v>
      </c>
      <c r="E43" s="11">
        <f>'Test Results (RAW)'!E106</f>
        <v>0.0075</v>
      </c>
    </row>
    <row r="44" spans="1:5" s="9" customFormat="1" ht="12.75">
      <c r="A44" s="9" t="s">
        <v>66</v>
      </c>
      <c r="B44" s="11">
        <f>'Test Results (RAW)'!B108</f>
        <v>0.0062268518518518515</v>
      </c>
      <c r="C44" s="11">
        <f>'Test Results (RAW)'!C108</f>
        <v>0.0050810185185185186</v>
      </c>
      <c r="D44" s="11">
        <f>'Test Results (RAW)'!D108</f>
        <v>0.004409722222222222</v>
      </c>
      <c r="E44" s="11">
        <f>'Test Results (RAW)'!E108</f>
        <v>0.00400462962962963</v>
      </c>
    </row>
    <row r="45" spans="1:5" s="13" customFormat="1" ht="15.75">
      <c r="A45" s="7" t="s">
        <v>91</v>
      </c>
      <c r="B45" s="20">
        <f>ROUND(GEOMEAN(1/B40,1/B41,1/B42,1/B43,1/B44)*0.428280553799681,0)</f>
        <v>51</v>
      </c>
      <c r="C45" s="20">
        <f>ROUND(GEOMEAN(1/C40,1/C41,1/C42,1/C43,1/C44)*0.428280553799681,0)</f>
        <v>72</v>
      </c>
      <c r="D45" s="20">
        <f>ROUND(GEOMEAN(1/D40,1/D41,1/D42,1/D43,1/D44)*0.428280553799681,0)</f>
        <v>87</v>
      </c>
      <c r="E45" s="20">
        <f>ROUND(GEOMEAN(1/E40,1/E41,1/E42,1/E43,1/E44)*0.428280553799681,0)</f>
        <v>99</v>
      </c>
    </row>
    <row r="47" spans="1:5" s="4" customFormat="1" ht="15.75">
      <c r="A47" s="4" t="s">
        <v>108</v>
      </c>
      <c r="B47" s="19"/>
      <c r="C47" s="19"/>
      <c r="D47" s="19"/>
      <c r="E47" s="19"/>
    </row>
    <row r="48" spans="1:5" s="7" customFormat="1" ht="12.75">
      <c r="A48" s="7" t="s">
        <v>72</v>
      </c>
      <c r="B48" s="8">
        <f>'Test Results (RAW)'!B116</f>
        <v>45.2</v>
      </c>
      <c r="C48" s="8">
        <f>'Test Results (RAW)'!C116</f>
        <v>53.9</v>
      </c>
      <c r="D48" s="8">
        <f>'Test Results (RAW)'!D116</f>
        <v>54.4</v>
      </c>
      <c r="E48" s="8">
        <f>'Test Results (RAW)'!E116</f>
        <v>54.4</v>
      </c>
    </row>
    <row r="49" spans="1:5" s="7" customFormat="1" ht="12.75">
      <c r="A49" s="7" t="s">
        <v>73</v>
      </c>
      <c r="B49" s="26">
        <f>GEOMEAN('Test Results (RAW)'!B119:B122)</f>
        <v>128.37097109360283</v>
      </c>
      <c r="C49" s="26">
        <f>GEOMEAN('Test Results (RAW)'!C119:C122)</f>
        <v>193.45410732269346</v>
      </c>
      <c r="D49" s="26">
        <f>GEOMEAN('Test Results (RAW)'!D119:D122)</f>
        <v>194.71588358060077</v>
      </c>
      <c r="E49" s="26">
        <f>GEOMEAN('Test Results (RAW)'!E119:E122)</f>
        <v>194.11209976614677</v>
      </c>
    </row>
    <row r="50" spans="1:5" s="7" customFormat="1" ht="12.75">
      <c r="A50" s="7" t="s">
        <v>78</v>
      </c>
      <c r="B50" s="8">
        <f>'Test Results (RAW)'!B124</f>
        <v>17.6</v>
      </c>
      <c r="C50" s="8">
        <f>'Test Results (RAW)'!C124</f>
        <v>33.3</v>
      </c>
      <c r="D50" s="8">
        <f>'Test Results (RAW)'!D124</f>
        <v>36.6</v>
      </c>
      <c r="E50" s="8">
        <f>'Test Results (RAW)'!E124</f>
        <v>41.1</v>
      </c>
    </row>
    <row r="51" spans="1:5" s="7" customFormat="1" ht="12.75">
      <c r="A51" s="7" t="s">
        <v>101</v>
      </c>
      <c r="B51" s="8">
        <f>'Test Results (RAW)'!B126</f>
        <v>9</v>
      </c>
      <c r="C51" s="8">
        <f>'Test Results (RAW)'!C126</f>
        <v>37.1</v>
      </c>
      <c r="D51" s="8">
        <f>'Test Results (RAW)'!D126</f>
        <v>54.9</v>
      </c>
      <c r="E51" s="8">
        <f>'Test Results (RAW)'!E126</f>
        <v>60.8</v>
      </c>
    </row>
    <row r="52" spans="1:5" s="7" customFormat="1" ht="12.75">
      <c r="A52" s="7" t="s">
        <v>80</v>
      </c>
      <c r="B52" s="8">
        <f>'Test Results (RAW)'!B131</f>
        <v>42</v>
      </c>
      <c r="C52" s="8">
        <f>'Test Results (RAW)'!C131</f>
        <v>42</v>
      </c>
      <c r="D52" s="8">
        <f>'Test Results (RAW)'!D131</f>
        <v>42</v>
      </c>
      <c r="E52" s="8">
        <f>'Test Results (RAW)'!E131</f>
        <v>42</v>
      </c>
    </row>
    <row r="53" spans="1:5" s="7" customFormat="1" ht="12.75">
      <c r="A53" s="7" t="s">
        <v>84</v>
      </c>
      <c r="B53" s="8">
        <f>'Test Results (RAW)'!B133</f>
        <v>61</v>
      </c>
      <c r="C53" s="8">
        <f>'Test Results (RAW)'!C133</f>
        <v>106</v>
      </c>
      <c r="D53" s="8">
        <f>'Test Results (RAW)'!D133</f>
        <v>127</v>
      </c>
      <c r="E53" s="8">
        <f>'Test Results (RAW)'!E133</f>
        <v>133</v>
      </c>
    </row>
    <row r="54" spans="1:5" s="7" customFormat="1" ht="12.75">
      <c r="A54" s="7" t="s">
        <v>85</v>
      </c>
      <c r="B54" s="8">
        <f>'Test Results (RAW)'!B135</f>
        <v>26.5</v>
      </c>
      <c r="C54" s="8">
        <f>'Test Results (RAW)'!C135</f>
        <v>43.4</v>
      </c>
      <c r="D54" s="8">
        <f>'Test Results (RAW)'!D135</f>
        <v>47.4</v>
      </c>
      <c r="E54" s="8">
        <f>'Test Results (RAW)'!E135</f>
        <v>47.4</v>
      </c>
    </row>
    <row r="55" spans="1:5" s="7" customFormat="1" ht="12.75">
      <c r="A55" s="7" t="s">
        <v>86</v>
      </c>
      <c r="B55" s="8">
        <f>'Test Results (RAW)'!B137</f>
        <v>17.4</v>
      </c>
      <c r="C55" s="8">
        <f>'Test Results (RAW)'!C137</f>
        <v>25.8</v>
      </c>
      <c r="D55" s="8">
        <f>'Test Results (RAW)'!D137</f>
        <v>33.6</v>
      </c>
      <c r="E55" s="8">
        <f>'Test Results (RAW)'!E137</f>
        <v>40.4</v>
      </c>
    </row>
    <row r="56" spans="1:5" s="13" customFormat="1" ht="15.75">
      <c r="A56" s="7" t="s">
        <v>91</v>
      </c>
      <c r="B56" s="21">
        <f>ROUND(GEOMEAN(B48,B49,B50,B51,B52,B53,B54,B55)*1.57265155390077,0)</f>
        <v>50</v>
      </c>
      <c r="C56" s="21">
        <f>ROUND(GEOMEAN(C48,C49,C50,C51,C52,C53,C54,C55)*1.57265155390077,0)</f>
        <v>84</v>
      </c>
      <c r="D56" s="21">
        <f>ROUND(GEOMEAN(D48,D49,D50,D51,D52,D53,D54,D55)*1.57265155390077,0)</f>
        <v>95</v>
      </c>
      <c r="E56" s="21">
        <f>ROUND(GEOMEAN(E48,E49,E50,E51,E52,E53,E54,E55)*1.57265155390077,0)</f>
        <v>101</v>
      </c>
    </row>
    <row r="58" spans="1:5" s="22" customFormat="1" ht="15.75">
      <c r="A58" s="22" t="s">
        <v>4</v>
      </c>
      <c r="B58" s="23">
        <f>ROUND(AVERAGE(B6,B12,B14,B16,B24,B30,B35,B37,B45,B56),0)</f>
        <v>56</v>
      </c>
      <c r="C58" s="23">
        <f>ROUND(AVERAGE(C6,C12,C14,C16,C24,C30,C35,C37,C45,C56),0)</f>
        <v>80</v>
      </c>
      <c r="D58" s="23">
        <f>ROUND(AVERAGE(D6,D12,D14,D16,D24,D30,D35,D37,D45,D56),0)</f>
        <v>93</v>
      </c>
      <c r="E58" s="23">
        <f>ROUND(AVERAGE(E6,E12,E14,E16,E24,E30,E35,E37,E45,E56),0)</f>
        <v>105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48.125" style="1" bestFit="1" customWidth="1"/>
    <col min="2" max="5" width="17.25390625" style="2" customWidth="1"/>
    <col min="6" max="16384" width="9.125" style="1" customWidth="1"/>
  </cols>
  <sheetData>
    <row r="1" spans="2:5" ht="30">
      <c r="B1" s="3" t="str">
        <f>'Test Results (RAW)'!B1</f>
        <v>Phenom II X4 940 (1 core)</v>
      </c>
      <c r="C1" s="3" t="str">
        <f>'Test Results (RAW)'!C1</f>
        <v>Phenom II X4 940 (2 core)</v>
      </c>
      <c r="D1" s="3" t="str">
        <f>'Test Results (RAW)'!D1</f>
        <v>Phenom II X4 940 (3 core)</v>
      </c>
      <c r="E1" s="3" t="str">
        <f>'Test Results (RAW)'!E1</f>
        <v>Phenom II X4 940 (4 core)</v>
      </c>
    </row>
    <row r="2" spans="1:5" s="6" customFormat="1" ht="15.75">
      <c r="A2" s="4" t="s">
        <v>1</v>
      </c>
      <c r="B2" s="5"/>
      <c r="C2" s="5"/>
      <c r="D2" s="5"/>
      <c r="E2" s="5"/>
    </row>
    <row r="3" spans="1:5" s="7" customFormat="1" ht="12.75">
      <c r="A3" s="7" t="s">
        <v>2</v>
      </c>
      <c r="B3" s="28">
        <f>'Test Results (RAW)'!B3/'Test Results (RAW)'!B3</f>
        <v>1</v>
      </c>
      <c r="C3" s="28">
        <f>'Test Results (RAW)'!C3/'Test Results (RAW)'!B3</f>
        <v>1.0092050209205021</v>
      </c>
      <c r="D3" s="28">
        <f>'Test Results (RAW)'!D3/'Test Results (RAW)'!C3</f>
        <v>1.0124378109452736</v>
      </c>
      <c r="E3" s="28">
        <f>'Test Results (RAW)'!E3/'Test Results (RAW)'!D3</f>
        <v>1.0507780507780506</v>
      </c>
    </row>
    <row r="4" spans="1:5" s="7" customFormat="1" ht="12.75">
      <c r="A4" s="7" t="s">
        <v>3</v>
      </c>
      <c r="B4" s="28">
        <f>'Test Results (RAW)'!B4/'Test Results (RAW)'!B4</f>
        <v>1</v>
      </c>
      <c r="C4" s="28">
        <f>'Test Results (RAW)'!C4/'Test Results (RAW)'!B4</f>
        <v>2.2346041055718473</v>
      </c>
      <c r="D4" s="28">
        <f>'Test Results (RAW)'!D4/'Test Results (RAW)'!C4</f>
        <v>1.3464566929133859</v>
      </c>
      <c r="E4" s="28">
        <f>'Test Results (RAW)'!E4/'Test Results (RAW)'!D4</f>
        <v>1.2563352826510723</v>
      </c>
    </row>
    <row r="5" spans="1:5" s="7" customFormat="1" ht="12.75">
      <c r="A5" s="7" t="s">
        <v>4</v>
      </c>
      <c r="B5" s="28">
        <f>'Test Results (RAW)'!B5/'Test Results (RAW)'!B5</f>
        <v>1</v>
      </c>
      <c r="C5" s="28">
        <f>'Test Results (RAW)'!C5/'Test Results (RAW)'!B5</f>
        <v>1.4767801857585139</v>
      </c>
      <c r="D5" s="28">
        <f>'Test Results (RAW)'!D5/'Test Results (RAW)'!C5</f>
        <v>1.1624737945492662</v>
      </c>
      <c r="E5" s="28">
        <f>'Test Results (RAW)'!E5/'Test Results (RAW)'!D5</f>
        <v>1.1596032461677186</v>
      </c>
    </row>
    <row r="6" spans="2:5" ht="12.75">
      <c r="B6" s="17"/>
      <c r="C6" s="17"/>
      <c r="D6" s="17"/>
      <c r="E6" s="17"/>
    </row>
    <row r="7" spans="1:5" s="6" customFormat="1" ht="15.75">
      <c r="A7" s="4" t="s">
        <v>5</v>
      </c>
      <c r="B7" s="29"/>
      <c r="C7" s="29"/>
      <c r="D7" s="29"/>
      <c r="E7" s="29"/>
    </row>
    <row r="8" spans="1:5" s="9" customFormat="1" ht="12.75">
      <c r="A8" s="9" t="s">
        <v>6</v>
      </c>
      <c r="B8" s="16">
        <f>'Test Results (RAW)'!B8/'Test Results (RAW)'!B8</f>
        <v>1</v>
      </c>
      <c r="C8" s="16">
        <f>'Test Results (RAW)'!B8/'Test Results (RAW)'!C8</f>
        <v>1.151315789473684</v>
      </c>
      <c r="D8" s="16">
        <f>'Test Results (RAW)'!C8/'Test Results (RAW)'!D8</f>
        <v>1.0164609053497942</v>
      </c>
      <c r="E8" s="16">
        <f>'Test Results (RAW)'!D8/'Test Results (RAW)'!E8</f>
        <v>1.0263991552270326</v>
      </c>
    </row>
    <row r="9" spans="1:5" s="9" customFormat="1" ht="12.75">
      <c r="A9" s="9" t="s">
        <v>7</v>
      </c>
      <c r="B9" s="16">
        <f>'Test Results (RAW)'!B9/'Test Results (RAW)'!B9</f>
        <v>1</v>
      </c>
      <c r="C9" s="16">
        <f>'Test Results (RAW)'!B9/'Test Results (RAW)'!C9</f>
        <v>1.3926421404682274</v>
      </c>
      <c r="D9" s="16">
        <f>'Test Results (RAW)'!C9/'Test Results (RAW)'!D9</f>
        <v>1.1508852963818323</v>
      </c>
      <c r="E9" s="16">
        <f>'Test Results (RAW)'!D9/'Test Results (RAW)'!E9</f>
        <v>1.1312046444121915</v>
      </c>
    </row>
    <row r="10" spans="1:5" s="9" customFormat="1" ht="12.75">
      <c r="A10" s="9" t="s">
        <v>3</v>
      </c>
      <c r="B10" s="16">
        <f>'Test Results (RAW)'!B10/'Test Results (RAW)'!B10</f>
        <v>1</v>
      </c>
      <c r="C10" s="16">
        <f>'Test Results (RAW)'!B10/'Test Results (RAW)'!C10</f>
        <v>2.367806348309315</v>
      </c>
      <c r="D10" s="16">
        <f>'Test Results (RAW)'!C10/'Test Results (RAW)'!D10</f>
        <v>1.4659302726958925</v>
      </c>
      <c r="E10" s="16">
        <f>'Test Results (RAW)'!D10/'Test Results (RAW)'!E10</f>
        <v>1.3263437414156214</v>
      </c>
    </row>
    <row r="11" spans="1:5" s="9" customFormat="1" ht="12.75">
      <c r="A11" s="9" t="s">
        <v>4</v>
      </c>
      <c r="B11" s="16">
        <f>'Test Results (RAW)'!B11/'Test Results (RAW)'!B11</f>
        <v>1</v>
      </c>
      <c r="C11" s="16">
        <f>'Test Results (RAW)'!B11/'Test Results (RAW)'!C11</f>
        <v>1.5601116733554352</v>
      </c>
      <c r="D11" s="16">
        <f>'Test Results (RAW)'!C11/'Test Results (RAW)'!D11</f>
        <v>1.1969507101086048</v>
      </c>
      <c r="E11" s="16">
        <f>'Test Results (RAW)'!D11/'Test Results (RAW)'!E11</f>
        <v>1.1548480463096962</v>
      </c>
    </row>
    <row r="12" spans="2:5" ht="12.75">
      <c r="B12" s="17"/>
      <c r="C12" s="17"/>
      <c r="D12" s="17"/>
      <c r="E12" s="17"/>
    </row>
    <row r="13" spans="1:5" s="6" customFormat="1" ht="15.75">
      <c r="A13" s="4" t="s">
        <v>8</v>
      </c>
      <c r="B13" s="29"/>
      <c r="C13" s="29"/>
      <c r="D13" s="29"/>
      <c r="E13" s="29"/>
    </row>
    <row r="14" spans="1:5" s="7" customFormat="1" ht="12.75">
      <c r="A14" s="7" t="s">
        <v>9</v>
      </c>
      <c r="B14" s="28">
        <f>'Test Results (RAW)'!B14/'Test Results (RAW)'!B14</f>
        <v>1</v>
      </c>
      <c r="C14" s="28">
        <f>'Test Results (RAW)'!C14/'Test Results (RAW)'!B14</f>
        <v>1.2647058823529411</v>
      </c>
      <c r="D14" s="28">
        <f>'Test Results (RAW)'!D14/'Test Results (RAW)'!C14</f>
        <v>1.2209302325581395</v>
      </c>
      <c r="E14" s="28">
        <f>'Test Results (RAW)'!E14/'Test Results (RAW)'!D14</f>
        <v>1.0095238095238097</v>
      </c>
    </row>
    <row r="15" spans="1:5" s="7" customFormat="1" ht="12.75">
      <c r="A15" s="7" t="s">
        <v>10</v>
      </c>
      <c r="B15" s="28">
        <f>'Test Results (RAW)'!B15/'Test Results (RAW)'!B15</f>
        <v>1</v>
      </c>
      <c r="C15" s="28">
        <f>'Test Results (RAW)'!C15/'Test Results (RAW)'!B15</f>
        <v>1.0636042402826855</v>
      </c>
      <c r="D15" s="28">
        <f>'Test Results (RAW)'!D15/'Test Results (RAW)'!C15</f>
        <v>1.0332225913621262</v>
      </c>
      <c r="E15" s="28">
        <f>'Test Results (RAW)'!E15/'Test Results (RAW)'!D15</f>
        <v>1.0482315112540193</v>
      </c>
    </row>
    <row r="16" spans="1:5" s="7" customFormat="1" ht="12.75">
      <c r="A16" s="7" t="s">
        <v>11</v>
      </c>
      <c r="B16" s="28">
        <f>'Test Results (RAW)'!B16/'Test Results (RAW)'!B16</f>
        <v>1</v>
      </c>
      <c r="C16" s="28">
        <f>'Test Results (RAW)'!C16/'Test Results (RAW)'!B16</f>
        <v>1.2649572649572651</v>
      </c>
      <c r="D16" s="28">
        <f>'Test Results (RAW)'!D16/'Test Results (RAW)'!C16</f>
        <v>1.0641891891891893</v>
      </c>
      <c r="E16" s="28">
        <f>'Test Results (RAW)'!E16/'Test Results (RAW)'!D16</f>
        <v>1.0412698412698413</v>
      </c>
    </row>
    <row r="17" spans="1:5" s="7" customFormat="1" ht="12.75">
      <c r="A17" s="7" t="s">
        <v>4</v>
      </c>
      <c r="B17" s="28">
        <f>'Test Results (RAW)'!B17/'Test Results (RAW)'!B17</f>
        <v>1</v>
      </c>
      <c r="C17" s="28">
        <f>'Test Results (RAW)'!C17/'Test Results (RAW)'!B17</f>
        <v>1.2409638554216866</v>
      </c>
      <c r="D17" s="28">
        <f>'Test Results (RAW)'!D17/'Test Results (RAW)'!C17</f>
        <v>1.168284789644013</v>
      </c>
      <c r="E17" s="28">
        <f>'Test Results (RAW)'!E17/'Test Results (RAW)'!D17</f>
        <v>1.0221606648199446</v>
      </c>
    </row>
    <row r="18" spans="1:5" s="9" customFormat="1" ht="12.75">
      <c r="A18" s="9" t="s">
        <v>3</v>
      </c>
      <c r="B18" s="16">
        <f>'Test Results (RAW)'!B18/'Test Results (RAW)'!B18</f>
        <v>1</v>
      </c>
      <c r="C18" s="16">
        <f>'Test Results (RAW)'!B18/'Test Results (RAW)'!C18</f>
        <v>1.9348441926345608</v>
      </c>
      <c r="D18" s="16">
        <f>'Test Results (RAW)'!C18/'Test Results (RAW)'!D18</f>
        <v>1.4894514767932487</v>
      </c>
      <c r="E18" s="16">
        <f>'Test Results (RAW)'!D18/'Test Results (RAW)'!E18</f>
        <v>1.3093922651933705</v>
      </c>
    </row>
    <row r="19" spans="2:5" ht="12.75">
      <c r="B19" s="17"/>
      <c r="C19" s="17"/>
      <c r="D19" s="17"/>
      <c r="E19" s="17"/>
    </row>
    <row r="20" spans="1:5" s="9" customFormat="1" ht="15.75">
      <c r="A20" s="12" t="s">
        <v>14</v>
      </c>
      <c r="B20" s="16">
        <f>'Test Results (RAW)'!B20/'Test Results (RAW)'!B20</f>
        <v>1</v>
      </c>
      <c r="C20" s="16">
        <f>'Test Results (RAW)'!B20/'Test Results (RAW)'!C20</f>
        <v>1.5187713310580204</v>
      </c>
      <c r="D20" s="16">
        <f>'Test Results (RAW)'!C20/'Test Results (RAW)'!D20</f>
        <v>1.0209059233449478</v>
      </c>
      <c r="E20" s="16">
        <f>'Test Results (RAW)'!D20/'Test Results (RAW)'!E20</f>
        <v>1.0034965034965035</v>
      </c>
    </row>
    <row r="21" spans="2:5" ht="12.75">
      <c r="B21" s="17"/>
      <c r="C21" s="17"/>
      <c r="D21" s="17"/>
      <c r="E21" s="17"/>
    </row>
    <row r="22" spans="1:5" s="9" customFormat="1" ht="15.75">
      <c r="A22" s="12" t="s">
        <v>15</v>
      </c>
      <c r="B22" s="16">
        <f>'Test Results (RAW)'!B22/'Test Results (RAW)'!B22</f>
        <v>1</v>
      </c>
      <c r="C22" s="16">
        <f>'Test Results (RAW)'!B22/'Test Results (RAW)'!C22</f>
        <v>1.396694214876033</v>
      </c>
      <c r="D22" s="16">
        <f>'Test Results (RAW)'!C22/'Test Results (RAW)'!D22</f>
        <v>1.0521739130434782</v>
      </c>
      <c r="E22" s="16">
        <f>'Test Results (RAW)'!D22/'Test Results (RAW)'!E22</f>
        <v>1.0087719298245614</v>
      </c>
    </row>
    <row r="23" spans="2:5" ht="12.75">
      <c r="B23" s="17"/>
      <c r="C23" s="17"/>
      <c r="D23" s="17"/>
      <c r="E23" s="17"/>
    </row>
    <row r="24" spans="1:5" s="6" customFormat="1" ht="15.75">
      <c r="A24" s="4" t="s">
        <v>16</v>
      </c>
      <c r="B24" s="29"/>
      <c r="C24" s="29"/>
      <c r="D24" s="29"/>
      <c r="E24" s="29"/>
    </row>
    <row r="25" spans="1:5" s="7" customFormat="1" ht="12.75">
      <c r="A25" s="7" t="s">
        <v>17</v>
      </c>
      <c r="B25" s="28">
        <f>'Test Results (RAW)'!B25/'Test Results (RAW)'!B25</f>
        <v>1</v>
      </c>
      <c r="C25" s="28">
        <f>'Test Results (RAW)'!C25/'Test Results (RAW)'!B25</f>
        <v>2.0434782608695654</v>
      </c>
      <c r="D25" s="28">
        <f>'Test Results (RAW)'!D25/'Test Results (RAW)'!C25</f>
        <v>1.3617021276595744</v>
      </c>
      <c r="E25" s="28">
        <f>'Test Results (RAW)'!E25/'Test Results (RAW)'!D25</f>
        <v>1.484375</v>
      </c>
    </row>
    <row r="26" spans="1:5" s="7" customFormat="1" ht="12.75">
      <c r="A26" s="7" t="s">
        <v>18</v>
      </c>
      <c r="B26" s="28">
        <f>'Test Results (RAW)'!B26/'Test Results (RAW)'!B26</f>
        <v>1</v>
      </c>
      <c r="C26" s="28">
        <f>'Test Results (RAW)'!C26/'Test Results (RAW)'!B26</f>
        <v>2.0208333333333335</v>
      </c>
      <c r="D26" s="28">
        <f>'Test Results (RAW)'!D26/'Test Results (RAW)'!C26</f>
        <v>1.3505154639175259</v>
      </c>
      <c r="E26" s="28">
        <f>'Test Results (RAW)'!E26/'Test Results (RAW)'!D26</f>
        <v>1.465648854961832</v>
      </c>
    </row>
    <row r="27" spans="1:5" s="7" customFormat="1" ht="12.75">
      <c r="A27" s="7" t="s">
        <v>19</v>
      </c>
      <c r="B27" s="28">
        <f>'Test Results (RAW)'!B27/'Test Results (RAW)'!B27</f>
        <v>1</v>
      </c>
      <c r="C27" s="28">
        <f>'Test Results (RAW)'!C27/'Test Results (RAW)'!B27</f>
        <v>2.017543859649123</v>
      </c>
      <c r="D27" s="28">
        <f>'Test Results (RAW)'!D27/'Test Results (RAW)'!C27</f>
        <v>1.3391304347826087</v>
      </c>
      <c r="E27" s="28">
        <f>'Test Results (RAW)'!E27/'Test Results (RAW)'!D27</f>
        <v>1.4870129870129871</v>
      </c>
    </row>
    <row r="28" spans="1:5" s="7" customFormat="1" ht="12.75">
      <c r="A28" s="7" t="s">
        <v>20</v>
      </c>
      <c r="B28" s="28">
        <f>'Test Results (RAW)'!B28/'Test Results (RAW)'!B28</f>
        <v>1</v>
      </c>
      <c r="C28" s="28">
        <f>'Test Results (RAW)'!C28/'Test Results (RAW)'!B28</f>
        <v>1.9523809523809523</v>
      </c>
      <c r="D28" s="28">
        <f>'Test Results (RAW)'!D28/'Test Results (RAW)'!C28</f>
        <v>1.4390243902439024</v>
      </c>
      <c r="E28" s="28">
        <f>'Test Results (RAW)'!E28/'Test Results (RAW)'!D28</f>
        <v>1.4067796610169492</v>
      </c>
    </row>
    <row r="29" spans="1:5" s="7" customFormat="1" ht="12.75">
      <c r="A29" s="7" t="s">
        <v>21</v>
      </c>
      <c r="B29" s="28">
        <f>'Test Results (RAW)'!B29/'Test Results (RAW)'!B29</f>
        <v>1</v>
      </c>
      <c r="C29" s="28">
        <f>'Test Results (RAW)'!C29/'Test Results (RAW)'!B29</f>
        <v>2.048780487804878</v>
      </c>
      <c r="D29" s="28">
        <f>'Test Results (RAW)'!D29/'Test Results (RAW)'!C29</f>
        <v>1.3333333333333333</v>
      </c>
      <c r="E29" s="28">
        <f>'Test Results (RAW)'!E29/'Test Results (RAW)'!D29</f>
        <v>1.4732142857142858</v>
      </c>
    </row>
    <row r="30" spans="1:5" s="7" customFormat="1" ht="12.75">
      <c r="A30" s="7" t="s">
        <v>22</v>
      </c>
      <c r="B30" s="28">
        <f>'Test Results (RAW)'!B30/'Test Results (RAW)'!B30</f>
        <v>1</v>
      </c>
      <c r="C30" s="28">
        <f>'Test Results (RAW)'!C30/'Test Results (RAW)'!B30</f>
        <v>2.0625</v>
      </c>
      <c r="D30" s="28">
        <f>'Test Results (RAW)'!D30/'Test Results (RAW)'!C30</f>
        <v>1.3333333333333333</v>
      </c>
      <c r="E30" s="28">
        <f>'Test Results (RAW)'!E30/'Test Results (RAW)'!D30</f>
        <v>1.4772727272727273</v>
      </c>
    </row>
    <row r="31" spans="1:5" s="7" customFormat="1" ht="12.75">
      <c r="A31" s="7" t="s">
        <v>4</v>
      </c>
      <c r="B31" s="28">
        <f>'Test Results (RAW)'!B31/'Test Results (RAW)'!B31</f>
        <v>1</v>
      </c>
      <c r="C31" s="28">
        <f>'Test Results (RAW)'!C31/'Test Results (RAW)'!B31</f>
        <v>2</v>
      </c>
      <c r="D31" s="28">
        <f>'Test Results (RAW)'!D31/'Test Results (RAW)'!C31</f>
        <v>1.3709677419354838</v>
      </c>
      <c r="E31" s="28">
        <f>'Test Results (RAW)'!E31/'Test Results (RAW)'!D31</f>
        <v>1.4588235294117646</v>
      </c>
    </row>
    <row r="32" spans="2:5" ht="12.75">
      <c r="B32" s="17"/>
      <c r="C32" s="17"/>
      <c r="D32" s="17"/>
      <c r="E32" s="17"/>
    </row>
    <row r="33" spans="1:5" s="6" customFormat="1" ht="15.75">
      <c r="A33" s="4" t="s">
        <v>13</v>
      </c>
      <c r="B33" s="29"/>
      <c r="C33" s="29"/>
      <c r="D33" s="29"/>
      <c r="E33" s="29"/>
    </row>
    <row r="34" spans="1:5" s="9" customFormat="1" ht="12.75">
      <c r="A34" s="9" t="s">
        <v>23</v>
      </c>
      <c r="B34" s="16">
        <f>'Test Results (RAW)'!B34/'Test Results (RAW)'!B34</f>
        <v>1</v>
      </c>
      <c r="C34" s="16">
        <f>'Test Results (RAW)'!B34/'Test Results (RAW)'!C34</f>
        <v>1.0878765247697286</v>
      </c>
      <c r="D34" s="16">
        <f>'Test Results (RAW)'!C34/'Test Results (RAW)'!D34</f>
        <v>1.0084729806062889</v>
      </c>
      <c r="E34" s="16">
        <f>'Test Results (RAW)'!D34/'Test Results (RAW)'!E34</f>
        <v>1.0106565176022835</v>
      </c>
    </row>
    <row r="35" spans="1:5" s="9" customFormat="1" ht="12.75">
      <c r="A35" s="9" t="s">
        <v>2</v>
      </c>
      <c r="B35" s="16">
        <f>'Test Results (RAW)'!B35/'Test Results (RAW)'!B35</f>
        <v>1</v>
      </c>
      <c r="C35" s="16">
        <f>'Test Results (RAW)'!B35/'Test Results (RAW)'!C35</f>
        <v>1.0237943149153625</v>
      </c>
      <c r="D35" s="16">
        <f>'Test Results (RAW)'!C35/'Test Results (RAW)'!D35</f>
        <v>0.9914502849905004</v>
      </c>
      <c r="E35" s="16">
        <f>'Test Results (RAW)'!D35/'Test Results (RAW)'!E35</f>
        <v>1.0188740119374091</v>
      </c>
    </row>
    <row r="36" spans="1:5" s="9" customFormat="1" ht="12.75">
      <c r="A36" s="9" t="s">
        <v>11</v>
      </c>
      <c r="B36" s="16">
        <f>'Test Results (RAW)'!B36/'Test Results (RAW)'!B36</f>
        <v>1</v>
      </c>
      <c r="C36" s="16">
        <f>'Test Results (RAW)'!B36/'Test Results (RAW)'!C36</f>
        <v>1.1663807890222984</v>
      </c>
      <c r="D36" s="16">
        <f>'Test Results (RAW)'!C36/'Test Results (RAW)'!D36</f>
        <v>1.019676432006996</v>
      </c>
      <c r="E36" s="16">
        <f>'Test Results (RAW)'!D36/'Test Results (RAW)'!E36</f>
        <v>1.0230373518228584</v>
      </c>
    </row>
    <row r="37" spans="1:5" s="9" customFormat="1" ht="12.75">
      <c r="A37" s="9" t="s">
        <v>10</v>
      </c>
      <c r="B37" s="16">
        <f>'Test Results (RAW)'!B37/'Test Results (RAW)'!B37</f>
        <v>1</v>
      </c>
      <c r="C37" s="16">
        <f>'Test Results (RAW)'!B37/'Test Results (RAW)'!C37</f>
        <v>1.0947102294826916</v>
      </c>
      <c r="D37" s="16">
        <f>'Test Results (RAW)'!C37/'Test Results (RAW)'!D37</f>
        <v>1.0196311719214755</v>
      </c>
      <c r="E37" s="16">
        <f>'Test Results (RAW)'!D37/'Test Results (RAW)'!E37</f>
        <v>0.9897939156035328</v>
      </c>
    </row>
    <row r="38" spans="2:5" ht="12.75">
      <c r="B38" s="17"/>
      <c r="C38" s="17"/>
      <c r="D38" s="17"/>
      <c r="E38" s="17"/>
    </row>
    <row r="39" spans="1:5" s="6" customFormat="1" ht="15.75">
      <c r="A39" s="4" t="s">
        <v>12</v>
      </c>
      <c r="B39" s="29"/>
      <c r="C39" s="29"/>
      <c r="D39" s="29"/>
      <c r="E39" s="29"/>
    </row>
    <row r="40" spans="1:5" s="9" customFormat="1" ht="12.75">
      <c r="A40" s="9" t="s">
        <v>23</v>
      </c>
      <c r="B40" s="16">
        <f>'Test Results (RAW)'!B40/'Test Results (RAW)'!B40</f>
        <v>1</v>
      </c>
      <c r="C40" s="16">
        <f>'Test Results (RAW)'!B40/'Test Results (RAW)'!C40</f>
        <v>1.1583471991125902</v>
      </c>
      <c r="D40" s="16">
        <f>'Test Results (RAW)'!C40/'Test Results (RAW)'!D40</f>
        <v>0.9890290729566649</v>
      </c>
      <c r="E40" s="16">
        <f>'Test Results (RAW)'!D40/'Test Results (RAW)'!E40</f>
        <v>1.039931545921278</v>
      </c>
    </row>
    <row r="41" spans="1:5" s="9" customFormat="1" ht="12.75">
      <c r="A41" s="9" t="s">
        <v>11</v>
      </c>
      <c r="B41" s="16">
        <f>'Test Results (RAW)'!B41/'Test Results (RAW)'!B41</f>
        <v>1</v>
      </c>
      <c r="C41" s="16">
        <f>'Test Results (RAW)'!B41/'Test Results (RAW)'!C41</f>
        <v>1.1706817016914404</v>
      </c>
      <c r="D41" s="16">
        <f>'Test Results (RAW)'!C41/'Test Results (RAW)'!D41</f>
        <v>1.01773604590506</v>
      </c>
      <c r="E41" s="16">
        <f>'Test Results (RAW)'!D41/'Test Results (RAW)'!E41</f>
        <v>0.9912099276111686</v>
      </c>
    </row>
    <row r="42" spans="1:5" s="9" customFormat="1" ht="12.75">
      <c r="A42" s="9" t="s">
        <v>2</v>
      </c>
      <c r="B42" s="16">
        <f>'Test Results (RAW)'!B42/'Test Results (RAW)'!B42</f>
        <v>1</v>
      </c>
      <c r="C42" s="16">
        <f>'Test Results (RAW)'!B42/'Test Results (RAW)'!C42</f>
        <v>1.1326687116564418</v>
      </c>
      <c r="D42" s="16">
        <f>'Test Results (RAW)'!C42/'Test Results (RAW)'!D42</f>
        <v>0.944243301955105</v>
      </c>
      <c r="E42" s="16">
        <f>'Test Results (RAW)'!D42/'Test Results (RAW)'!E42</f>
        <v>1.1291905151267376</v>
      </c>
    </row>
    <row r="43" spans="1:5" s="9" customFormat="1" ht="12.75">
      <c r="A43" s="9" t="s">
        <v>24</v>
      </c>
      <c r="B43" s="16">
        <f>'Test Results (RAW)'!B43/'Test Results (RAW)'!B43</f>
        <v>1</v>
      </c>
      <c r="C43" s="16">
        <f>'Test Results (RAW)'!B43/'Test Results (RAW)'!C43</f>
        <v>1.1851851851851851</v>
      </c>
      <c r="D43" s="16">
        <f>'Test Results (RAW)'!C43/'Test Results (RAW)'!D43</f>
        <v>1.0086206896551724</v>
      </c>
      <c r="E43" s="16">
        <f>'Test Results (RAW)'!D43/'Test Results (RAW)'!E43</f>
        <v>0.997134670487106</v>
      </c>
    </row>
    <row r="44" spans="2:5" ht="12.75">
      <c r="B44" s="17"/>
      <c r="C44" s="17"/>
      <c r="D44" s="17"/>
      <c r="E44" s="17"/>
    </row>
    <row r="45" spans="1:5" s="6" customFormat="1" ht="15.75">
      <c r="A45" s="4" t="s">
        <v>25</v>
      </c>
      <c r="B45" s="29"/>
      <c r="C45" s="29"/>
      <c r="D45" s="29"/>
      <c r="E45" s="29"/>
    </row>
    <row r="46" spans="1:5" s="7" customFormat="1" ht="12.75">
      <c r="A46" s="7" t="s">
        <v>11</v>
      </c>
      <c r="B46" s="28">
        <f>'Test Results (RAW)'!B46/'Test Results (RAW)'!B46</f>
        <v>1</v>
      </c>
      <c r="C46" s="28">
        <f>'Test Results (RAW)'!C46/'Test Results (RAW)'!B46</f>
        <v>1.0263157894736843</v>
      </c>
      <c r="D46" s="28">
        <f>'Test Results (RAW)'!D46/'Test Results (RAW)'!C46</f>
        <v>0.9976689976689977</v>
      </c>
      <c r="E46" s="28">
        <f>'Test Results (RAW)'!E46/'Test Results (RAW)'!D46</f>
        <v>1.0116822429906542</v>
      </c>
    </row>
    <row r="47" spans="1:5" s="7" customFormat="1" ht="12.75">
      <c r="A47" s="7" t="s">
        <v>2</v>
      </c>
      <c r="B47" s="28">
        <f>'Test Results (RAW)'!B47/'Test Results (RAW)'!B47</f>
        <v>1</v>
      </c>
      <c r="C47" s="28">
        <f>'Test Results (RAW)'!C47/'Test Results (RAW)'!B47</f>
        <v>1.019047619047619</v>
      </c>
      <c r="D47" s="28">
        <f>'Test Results (RAW)'!D47/'Test Results (RAW)'!C47</f>
        <v>1</v>
      </c>
      <c r="E47" s="28">
        <f>'Test Results (RAW)'!E47/'Test Results (RAW)'!D47</f>
        <v>1.014018691588785</v>
      </c>
    </row>
    <row r="48" spans="1:5" s="7" customFormat="1" ht="12.75">
      <c r="A48" s="7" t="s">
        <v>10</v>
      </c>
      <c r="B48" s="28">
        <f>'Test Results (RAW)'!B48/'Test Results (RAW)'!B48</f>
        <v>1</v>
      </c>
      <c r="C48" s="28">
        <f>'Test Results (RAW)'!C48/'Test Results (RAW)'!B48</f>
        <v>1.0031249999999998</v>
      </c>
      <c r="D48" s="28">
        <f>'Test Results (RAW)'!D48/'Test Results (RAW)'!C48</f>
        <v>1</v>
      </c>
      <c r="E48" s="28">
        <f>'Test Results (RAW)'!E48/'Test Results (RAW)'!D48</f>
        <v>1.003115264797508</v>
      </c>
    </row>
    <row r="49" spans="1:5" s="7" customFormat="1" ht="12.75">
      <c r="A49" s="7" t="s">
        <v>23</v>
      </c>
      <c r="B49" s="28">
        <f>'Test Results (RAW)'!B49/'Test Results (RAW)'!B49</f>
        <v>1</v>
      </c>
      <c r="C49" s="28">
        <f>'Test Results (RAW)'!C49/'Test Results (RAW)'!B49</f>
        <v>1.0083333333333333</v>
      </c>
      <c r="D49" s="28">
        <f>'Test Results (RAW)'!D49/'Test Results (RAW)'!C49</f>
        <v>1</v>
      </c>
      <c r="E49" s="28">
        <f>'Test Results (RAW)'!E49/'Test Results (RAW)'!D49</f>
        <v>1.0165289256198347</v>
      </c>
    </row>
    <row r="50" spans="2:5" ht="12.75">
      <c r="B50" s="17"/>
      <c r="C50" s="17"/>
      <c r="D50" s="17"/>
      <c r="E50" s="17"/>
    </row>
    <row r="51" spans="1:5" s="9" customFormat="1" ht="15.75">
      <c r="A51" s="12" t="s">
        <v>26</v>
      </c>
      <c r="B51" s="16">
        <f>'Test Results (RAW)'!B51/'Test Results (RAW)'!B51</f>
        <v>1</v>
      </c>
      <c r="C51" s="16">
        <f>'Test Results (RAW)'!B51/'Test Results (RAW)'!C51</f>
        <v>1.9541108986615678</v>
      </c>
      <c r="D51" s="16">
        <f>'Test Results (RAW)'!C51/'Test Results (RAW)'!D51</f>
        <v>1.3799472295514512</v>
      </c>
      <c r="E51" s="16">
        <f>'Test Results (RAW)'!D51/'Test Results (RAW)'!E51</f>
        <v>1.2070063694267514</v>
      </c>
    </row>
    <row r="52" spans="2:5" ht="12.75">
      <c r="B52" s="17"/>
      <c r="C52" s="17"/>
      <c r="D52" s="17"/>
      <c r="E52" s="17"/>
    </row>
    <row r="53" spans="1:5" s="6" customFormat="1" ht="15.75">
      <c r="A53" s="4" t="s">
        <v>27</v>
      </c>
      <c r="B53" s="29"/>
      <c r="C53" s="29"/>
      <c r="D53" s="29"/>
      <c r="E53" s="29"/>
    </row>
    <row r="54" spans="1:5" s="7" customFormat="1" ht="12.75">
      <c r="A54" s="7" t="s">
        <v>28</v>
      </c>
      <c r="B54" s="28">
        <f>'Test Results (RAW)'!B54/'Test Results (RAW)'!B54</f>
        <v>1</v>
      </c>
      <c r="C54" s="28">
        <f>'Test Results (RAW)'!C54/'Test Results (RAW)'!B54</f>
        <v>2.9161877394636018</v>
      </c>
      <c r="D54" s="28">
        <f>'Test Results (RAW)'!D54/'Test Results (RAW)'!C54</f>
        <v>1.2387091476432912</v>
      </c>
      <c r="E54" s="28">
        <f>'Test Results (RAW)'!E54/'Test Results (RAW)'!D54</f>
        <v>1.2000662910175672</v>
      </c>
    </row>
    <row r="55" spans="1:5" s="7" customFormat="1" ht="12.75">
      <c r="A55" s="7" t="s">
        <v>29</v>
      </c>
      <c r="B55" s="28">
        <f>'Test Results (RAW)'!B55/'Test Results (RAW)'!B55</f>
        <v>1</v>
      </c>
      <c r="C55" s="28">
        <f>'Test Results (RAW)'!C55/'Test Results (RAW)'!B55</f>
        <v>2.004262788365095</v>
      </c>
      <c r="D55" s="28">
        <f>'Test Results (RAW)'!D55/'Test Results (RAW)'!C55</f>
        <v>1.5115726260477915</v>
      </c>
      <c r="E55" s="28">
        <f>'Test Results (RAW)'!E55/'Test Results (RAW)'!D55</f>
        <v>1.325360039728522</v>
      </c>
    </row>
    <row r="56" spans="1:5" s="7" customFormat="1" ht="12.75">
      <c r="A56" s="7" t="s">
        <v>30</v>
      </c>
      <c r="B56" s="28">
        <f>'Test Results (RAW)'!B56/'Test Results (RAW)'!B56</f>
        <v>1</v>
      </c>
      <c r="C56" s="28">
        <f>'Test Results (RAW)'!C56/'Test Results (RAW)'!B56</f>
        <v>2.0136912751677856</v>
      </c>
      <c r="D56" s="28">
        <f>'Test Results (RAW)'!D56/'Test Results (RAW)'!C56</f>
        <v>1.5004666044527395</v>
      </c>
      <c r="E56" s="28">
        <f>'Test Results (RAW)'!E56/'Test Results (RAW)'!D56</f>
        <v>1.324122612172368</v>
      </c>
    </row>
    <row r="57" spans="1:5" s="7" customFormat="1" ht="12.75">
      <c r="A57" s="7" t="s">
        <v>31</v>
      </c>
      <c r="B57" s="28">
        <f>'Test Results (RAW)'!B57/'Test Results (RAW)'!B57</f>
        <v>1</v>
      </c>
      <c r="C57" s="28">
        <f>'Test Results (RAW)'!C57/'Test Results (RAW)'!B57</f>
        <v>2.0289592760180994</v>
      </c>
      <c r="D57" s="28">
        <f>'Test Results (RAW)'!D57/'Test Results (RAW)'!C57</f>
        <v>1.4344335414808205</v>
      </c>
      <c r="E57" s="28">
        <f>'Test Results (RAW)'!E57/'Test Results (RAW)'!D57</f>
        <v>1.2042910447761195</v>
      </c>
    </row>
    <row r="58" spans="1:5" s="7" customFormat="1" ht="12.75">
      <c r="A58" s="7" t="s">
        <v>32</v>
      </c>
      <c r="B58" s="28">
        <f>'Test Results (RAW)'!B58/'Test Results (RAW)'!B58</f>
        <v>1</v>
      </c>
      <c r="C58" s="28">
        <f>'Test Results (RAW)'!C58/'Test Results (RAW)'!B58</f>
        <v>2.050314465408805</v>
      </c>
      <c r="D58" s="28">
        <f>'Test Results (RAW)'!D58/'Test Results (RAW)'!C58</f>
        <v>1.5046012269938651</v>
      </c>
      <c r="E58" s="28">
        <f>'Test Results (RAW)'!E58/'Test Results (RAW)'!D58</f>
        <v>1.341925149264599</v>
      </c>
    </row>
    <row r="59" spans="1:5" s="7" customFormat="1" ht="12.75">
      <c r="A59" s="7" t="s">
        <v>33</v>
      </c>
      <c r="B59" s="28">
        <f>'Test Results (RAW)'!B59/'Test Results (RAW)'!B59</f>
        <v>1</v>
      </c>
      <c r="C59" s="28">
        <f>'Test Results (RAW)'!C59/'Test Results (RAW)'!B59</f>
        <v>1.6450167973124301</v>
      </c>
      <c r="D59" s="28">
        <f>'Test Results (RAW)'!D59/'Test Results (RAW)'!C59</f>
        <v>1.2171545268890402</v>
      </c>
      <c r="E59" s="28">
        <f>'Test Results (RAW)'!E59/'Test Results (RAW)'!D59</f>
        <v>1.162751677852349</v>
      </c>
    </row>
    <row r="60" spans="1:5" s="7" customFormat="1" ht="12.75">
      <c r="A60" s="7" t="s">
        <v>34</v>
      </c>
      <c r="B60" s="28">
        <f>'Test Results (RAW)'!B60/'Test Results (RAW)'!B60</f>
        <v>1</v>
      </c>
      <c r="C60" s="28">
        <f>'Test Results (RAW)'!C60/'Test Results (RAW)'!B60</f>
        <v>1.98708288482239</v>
      </c>
      <c r="D60" s="28">
        <f>'Test Results (RAW)'!D60/'Test Results (RAW)'!C60</f>
        <v>1.5216684723726976</v>
      </c>
      <c r="E60" s="28">
        <f>'Test Results (RAW)'!E60/'Test Results (RAW)'!D60</f>
        <v>1.256318974724101</v>
      </c>
    </row>
    <row r="61" spans="1:5" s="7" customFormat="1" ht="12.75">
      <c r="A61" s="7" t="s">
        <v>35</v>
      </c>
      <c r="B61" s="28">
        <f>'Test Results (RAW)'!B61/'Test Results (RAW)'!B61</f>
        <v>1</v>
      </c>
      <c r="C61" s="28">
        <f>'Test Results (RAW)'!C61/'Test Results (RAW)'!B61</f>
        <v>1.9281731715316497</v>
      </c>
      <c r="D61" s="28">
        <f>'Test Results (RAW)'!D61/'Test Results (RAW)'!C61</f>
        <v>1.3657084538186768</v>
      </c>
      <c r="E61" s="28">
        <f>'Test Results (RAW)'!E61/'Test Results (RAW)'!D61</f>
        <v>1.164777680906713</v>
      </c>
    </row>
    <row r="62" spans="1:5" s="7" customFormat="1" ht="12.75">
      <c r="A62" s="7" t="s">
        <v>36</v>
      </c>
      <c r="B62" s="28">
        <f>'Test Results (RAW)'!B62/'Test Results (RAW)'!B62</f>
        <v>1</v>
      </c>
      <c r="C62" s="28">
        <f>'Test Results (RAW)'!C62/'Test Results (RAW)'!B62</f>
        <v>1.2982456140350878</v>
      </c>
      <c r="D62" s="28">
        <f>'Test Results (RAW)'!D62/'Test Results (RAW)'!C62</f>
        <v>1.0890890890890892</v>
      </c>
      <c r="E62" s="28">
        <f>'Test Results (RAW)'!E62/'Test Results (RAW)'!D62</f>
        <v>1.0119485294117647</v>
      </c>
    </row>
    <row r="63" spans="1:5" s="7" customFormat="1" ht="12.75">
      <c r="A63" s="7" t="s">
        <v>37</v>
      </c>
      <c r="B63" s="28">
        <f>'Test Results (RAW)'!B63/'Test Results (RAW)'!B63</f>
        <v>1</v>
      </c>
      <c r="C63" s="28">
        <f>'Test Results (RAW)'!C63/'Test Results (RAW)'!B63</f>
        <v>1.9560357675111772</v>
      </c>
      <c r="D63" s="28">
        <f>'Test Results (RAW)'!D63/'Test Results (RAW)'!C63</f>
        <v>1.5036190476190476</v>
      </c>
      <c r="E63" s="28">
        <f>'Test Results (RAW)'!E63/'Test Results (RAW)'!D63</f>
        <v>1.3780086141373196</v>
      </c>
    </row>
    <row r="64" spans="1:5" s="7" customFormat="1" ht="12.75">
      <c r="A64" s="7" t="s">
        <v>38</v>
      </c>
      <c r="B64" s="28">
        <f>'Test Results (RAW)'!B64/'Test Results (RAW)'!B64</f>
        <v>1</v>
      </c>
      <c r="C64" s="28">
        <f>'Test Results (RAW)'!C64/'Test Results (RAW)'!B64</f>
        <v>2.134494436381229</v>
      </c>
      <c r="D64" s="28">
        <f>'Test Results (RAW)'!D64/'Test Results (RAW)'!C64</f>
        <v>1.4323813841039588</v>
      </c>
      <c r="E64" s="28">
        <f>'Test Results (RAW)'!E64/'Test Results (RAW)'!D64</f>
        <v>1.2943720660372382</v>
      </c>
    </row>
    <row r="65" spans="1:5" s="7" customFormat="1" ht="12.75">
      <c r="A65" s="7" t="s">
        <v>39</v>
      </c>
      <c r="B65" s="28">
        <f>'Test Results (RAW)'!B65/'Test Results (RAW)'!B65</f>
        <v>1</v>
      </c>
      <c r="C65" s="28">
        <f>'Test Results (RAW)'!C65/'Test Results (RAW)'!B65</f>
        <v>1.9633307868601986</v>
      </c>
      <c r="D65" s="28">
        <f>'Test Results (RAW)'!D65/'Test Results (RAW)'!C65</f>
        <v>1.3850194552529183</v>
      </c>
      <c r="E65" s="28">
        <f>'Test Results (RAW)'!E65/'Test Results (RAW)'!D65</f>
        <v>1.2378142997612025</v>
      </c>
    </row>
    <row r="66" spans="2:5" ht="12.75">
      <c r="B66" s="17"/>
      <c r="C66" s="17"/>
      <c r="D66" s="17"/>
      <c r="E66" s="17"/>
    </row>
    <row r="67" spans="1:5" s="7" customFormat="1" ht="15.75">
      <c r="A67" s="13" t="s">
        <v>40</v>
      </c>
      <c r="B67" s="28">
        <f>'Test Results (RAW)'!B67/'Test Results (RAW)'!B67</f>
        <v>1</v>
      </c>
      <c r="C67" s="28">
        <f>'Test Results (RAW)'!C67/'Test Results (RAW)'!B67</f>
        <v>0.9173770491803279</v>
      </c>
      <c r="D67" s="28">
        <f>'Test Results (RAW)'!D67/'Test Results (RAW)'!C67</f>
        <v>1.115082201572552</v>
      </c>
      <c r="E67" s="28">
        <f>'Test Results (RAW)'!E67/'Test Results (RAW)'!D67</f>
        <v>1.0166666666666666</v>
      </c>
    </row>
    <row r="68" spans="2:5" ht="12.75">
      <c r="B68" s="17"/>
      <c r="C68" s="17"/>
      <c r="D68" s="17"/>
      <c r="E68" s="17"/>
    </row>
    <row r="69" spans="1:5" s="6" customFormat="1" ht="15.75">
      <c r="A69" s="4" t="s">
        <v>41</v>
      </c>
      <c r="B69" s="29"/>
      <c r="C69" s="29"/>
      <c r="D69" s="29"/>
      <c r="E69" s="29"/>
    </row>
    <row r="70" spans="1:5" s="7" customFormat="1" ht="12.75">
      <c r="A70" s="7" t="s">
        <v>42</v>
      </c>
      <c r="B70" s="28">
        <f>'Test Results (RAW)'!B70/'Test Results (RAW)'!B70</f>
        <v>1</v>
      </c>
      <c r="C70" s="28">
        <f>'Test Results (RAW)'!C70/'Test Results (RAW)'!B70</f>
        <v>1.2328533535430088</v>
      </c>
      <c r="D70" s="28">
        <f>'Test Results (RAW)'!D70/'Test Results (RAW)'!C70</f>
        <v>1.057630244352236</v>
      </c>
      <c r="E70" s="28">
        <f>'Test Results (RAW)'!E70/'Test Results (RAW)'!D70</f>
        <v>1.0402499273467014</v>
      </c>
    </row>
    <row r="71" spans="1:5" s="7" customFormat="1" ht="12.75">
      <c r="A71" s="7" t="s">
        <v>43</v>
      </c>
      <c r="B71" s="28">
        <f>'Test Results (RAW)'!B71/'Test Results (RAW)'!B71</f>
        <v>1</v>
      </c>
      <c r="C71" s="28">
        <f>'Test Results (RAW)'!C71/'Test Results (RAW)'!B71</f>
        <v>0.9504099704821252</v>
      </c>
      <c r="D71" s="28">
        <f>'Test Results (RAW)'!D71/'Test Results (RAW)'!C71</f>
        <v>1.0688798398785284</v>
      </c>
      <c r="E71" s="28">
        <f>'Test Results (RAW)'!E71/'Test Results (RAW)'!D71</f>
        <v>1.0137534706528057</v>
      </c>
    </row>
    <row r="72" spans="1:5" s="7" customFormat="1" ht="12.75">
      <c r="A72" s="7" t="s">
        <v>4</v>
      </c>
      <c r="B72" s="28">
        <f>'Test Results (RAW)'!B72/'Test Results (RAW)'!B72</f>
        <v>1</v>
      </c>
      <c r="C72" s="28">
        <f>'Test Results (RAW)'!C72/'Test Results (RAW)'!B72</f>
        <v>1.0824685963954124</v>
      </c>
      <c r="D72" s="28">
        <f>'Test Results (RAW)'!D72/'Test Results (RAW)'!C72</f>
        <v>1.0632357887655566</v>
      </c>
      <c r="E72" s="28">
        <f>'Test Results (RAW)'!E72/'Test Results (RAW)'!D72</f>
        <v>1.0268902246124645</v>
      </c>
    </row>
    <row r="73" spans="2:5" ht="12.75">
      <c r="B73" s="17"/>
      <c r="C73" s="17"/>
      <c r="D73" s="17"/>
      <c r="E73" s="17"/>
    </row>
    <row r="74" spans="1:5" s="6" customFormat="1" ht="15.75">
      <c r="A74" s="4" t="s">
        <v>44</v>
      </c>
      <c r="B74" s="29"/>
      <c r="C74" s="29"/>
      <c r="D74" s="29"/>
      <c r="E74" s="29"/>
    </row>
    <row r="75" spans="1:5" s="9" customFormat="1" ht="12.75">
      <c r="A75" s="9" t="s">
        <v>45</v>
      </c>
      <c r="B75" s="16">
        <f>'Test Results (RAW)'!B75/'Test Results (RAW)'!B75</f>
        <v>1</v>
      </c>
      <c r="C75" s="16">
        <f>'Test Results (RAW)'!B75/'Test Results (RAW)'!C75</f>
        <v>1.5974962721503623</v>
      </c>
      <c r="D75" s="16">
        <f>'Test Results (RAW)'!C75/'Test Results (RAW)'!D75</f>
        <v>1.2159045390340057</v>
      </c>
      <c r="E75" s="16">
        <f>'Test Results (RAW)'!D75/'Test Results (RAW)'!E75</f>
        <v>1.116674906419945</v>
      </c>
    </row>
    <row r="76" spans="1:5" s="9" customFormat="1" ht="12.75">
      <c r="A76" s="9" t="s">
        <v>46</v>
      </c>
      <c r="B76" s="16">
        <f>'Test Results (RAW)'!B76/'Test Results (RAW)'!B76</f>
        <v>1</v>
      </c>
      <c r="C76" s="16">
        <f>'Test Results (RAW)'!B76/'Test Results (RAW)'!C76</f>
        <v>1.371405518799419</v>
      </c>
      <c r="D76" s="16">
        <f>'Test Results (RAW)'!C76/'Test Results (RAW)'!D76</f>
        <v>1.1714555765595462</v>
      </c>
      <c r="E76" s="16">
        <f>'Test Results (RAW)'!D76/'Test Results (RAW)'!E76</f>
        <v>1.0608856088560887</v>
      </c>
    </row>
    <row r="77" spans="1:5" s="9" customFormat="1" ht="12.75">
      <c r="A77" s="9" t="s">
        <v>47</v>
      </c>
      <c r="B77" s="16">
        <f>'Test Results (RAW)'!B77/'Test Results (RAW)'!B77</f>
        <v>1</v>
      </c>
      <c r="C77" s="16">
        <f>'Test Results (RAW)'!B77/'Test Results (RAW)'!C77</f>
        <v>1.4813004886805627</v>
      </c>
      <c r="D77" s="16">
        <f>'Test Results (RAW)'!C77/'Test Results (RAW)'!D77</f>
        <v>1.2096900674395878</v>
      </c>
      <c r="E77" s="16">
        <f>'Test Results (RAW)'!D77/'Test Results (RAW)'!E77</f>
        <v>1.1205001689760055</v>
      </c>
    </row>
    <row r="78" spans="1:5" s="9" customFormat="1" ht="12.75">
      <c r="A78" s="9" t="s">
        <v>48</v>
      </c>
      <c r="B78" s="16">
        <f>'Test Results (RAW)'!B78/'Test Results (RAW)'!B78</f>
        <v>1</v>
      </c>
      <c r="C78" s="16">
        <f>'Test Results (RAW)'!B78/'Test Results (RAW)'!C78</f>
        <v>1.2541203760224637</v>
      </c>
      <c r="D78" s="16">
        <f>'Test Results (RAW)'!C78/'Test Results (RAW)'!D78</f>
        <v>1.0018652722991774</v>
      </c>
      <c r="E78" s="16">
        <f>'Test Results (RAW)'!D78/'Test Results (RAW)'!E78</f>
        <v>1.012309628957035</v>
      </c>
    </row>
    <row r="79" spans="1:5" s="9" customFormat="1" ht="12.75">
      <c r="A79" s="9" t="s">
        <v>4</v>
      </c>
      <c r="B79" s="16">
        <f>'Test Results (RAW)'!B79/'Test Results (RAW)'!B79</f>
        <v>1</v>
      </c>
      <c r="C79" s="16">
        <f>'Test Results (RAW)'!B79/'Test Results (RAW)'!C79</f>
        <v>1.4203482448828377</v>
      </c>
      <c r="D79" s="16">
        <f>'Test Results (RAW)'!C79/'Test Results (RAW)'!D79</f>
        <v>1.1462391846700994</v>
      </c>
      <c r="E79" s="16">
        <f>'Test Results (RAW)'!D79/'Test Results (RAW)'!E79</f>
        <v>1.0766578400929647</v>
      </c>
    </row>
    <row r="80" spans="2:5" ht="12.75">
      <c r="B80" s="17"/>
      <c r="C80" s="17"/>
      <c r="D80" s="17"/>
      <c r="E80" s="17"/>
    </row>
    <row r="81" spans="1:5" s="9" customFormat="1" ht="15.75">
      <c r="A81" s="12" t="s">
        <v>49</v>
      </c>
      <c r="B81" s="16">
        <f>'Test Results (RAW)'!B81/'Test Results (RAW)'!B81</f>
        <v>1</v>
      </c>
      <c r="C81" s="16">
        <f>'Test Results (RAW)'!B81/'Test Results (RAW)'!C81</f>
        <v>1.175771971496437</v>
      </c>
      <c r="D81" s="16">
        <f>'Test Results (RAW)'!C81/'Test Results (RAW)'!D81</f>
        <v>0.9976303317535546</v>
      </c>
      <c r="E81" s="16">
        <f>'Test Results (RAW)'!D81/'Test Results (RAW)'!E81</f>
        <v>1.0445544554455444</v>
      </c>
    </row>
    <row r="82" spans="2:5" ht="12.75">
      <c r="B82" s="17"/>
      <c r="C82" s="17"/>
      <c r="D82" s="17"/>
      <c r="E82" s="17"/>
    </row>
    <row r="83" spans="1:5" s="9" customFormat="1" ht="15.75">
      <c r="A83" s="12" t="s">
        <v>50</v>
      </c>
      <c r="B83" s="16">
        <f>'Test Results (RAW)'!B83/'Test Results (RAW)'!B83</f>
        <v>1</v>
      </c>
      <c r="C83" s="16">
        <f>'Test Results (RAW)'!B83/'Test Results (RAW)'!C83</f>
        <v>1.96</v>
      </c>
      <c r="D83" s="16">
        <f>'Test Results (RAW)'!C83/'Test Results (RAW)'!D83</f>
        <v>1.4705882352941178</v>
      </c>
      <c r="E83" s="16">
        <f>'Test Results (RAW)'!D83/'Test Results (RAW)'!E83</f>
        <v>1.3076923076923077</v>
      </c>
    </row>
    <row r="84" spans="2:5" ht="12.75">
      <c r="B84" s="17"/>
      <c r="C84" s="17"/>
      <c r="D84" s="17"/>
      <c r="E84" s="17"/>
    </row>
    <row r="85" spans="1:5" s="9" customFormat="1" ht="15.75">
      <c r="A85" s="12" t="s">
        <v>51</v>
      </c>
      <c r="B85" s="16">
        <f>'Test Results (RAW)'!B85/'Test Results (RAW)'!B85</f>
        <v>1</v>
      </c>
      <c r="C85" s="16">
        <f>'Test Results (RAW)'!B85/'Test Results (RAW)'!C85</f>
        <v>1.0509138381201044</v>
      </c>
      <c r="D85" s="16">
        <f>'Test Results (RAW)'!C85/'Test Results (RAW)'!D85</f>
        <v>1</v>
      </c>
      <c r="E85" s="16">
        <f>'Test Results (RAW)'!D85/'Test Results (RAW)'!E85</f>
        <v>0.9935149156939042</v>
      </c>
    </row>
    <row r="86" spans="2:5" ht="12.75">
      <c r="B86" s="17"/>
      <c r="C86" s="17"/>
      <c r="D86" s="17"/>
      <c r="E86" s="17"/>
    </row>
    <row r="87" spans="1:5" s="9" customFormat="1" ht="15.75">
      <c r="A87" s="12" t="s">
        <v>52</v>
      </c>
      <c r="B87" s="16">
        <f>'Test Results (RAW)'!B87/'Test Results (RAW)'!B87</f>
        <v>1</v>
      </c>
      <c r="C87" s="16">
        <f>'Test Results (RAW)'!B87/'Test Results (RAW)'!C87</f>
        <v>1.1206293706293706</v>
      </c>
      <c r="D87" s="16">
        <f>'Test Results (RAW)'!C87/'Test Results (RAW)'!D87</f>
        <v>1.0141843971631206</v>
      </c>
      <c r="E87" s="16">
        <f>'Test Results (RAW)'!D87/'Test Results (RAW)'!E87</f>
        <v>0.9825783972125437</v>
      </c>
    </row>
    <row r="88" spans="2:5" ht="12.75">
      <c r="B88" s="17"/>
      <c r="C88" s="17"/>
      <c r="D88" s="17"/>
      <c r="E88" s="17"/>
    </row>
    <row r="89" spans="1:5" s="6" customFormat="1" ht="15.75">
      <c r="A89" s="4" t="s">
        <v>53</v>
      </c>
      <c r="B89" s="29"/>
      <c r="C89" s="29"/>
      <c r="D89" s="29"/>
      <c r="E89" s="29"/>
    </row>
    <row r="90" spans="1:5" s="9" customFormat="1" ht="12.75">
      <c r="A90" s="9" t="s">
        <v>54</v>
      </c>
      <c r="B90" s="16">
        <f>'Test Results (RAW)'!B90/'Test Results (RAW)'!B90</f>
        <v>1</v>
      </c>
      <c r="C90" s="16">
        <f>'Test Results (RAW)'!B90/'Test Results (RAW)'!C90</f>
        <v>1.7890961262553802</v>
      </c>
      <c r="D90" s="16">
        <f>'Test Results (RAW)'!C90/'Test Results (RAW)'!D90</f>
        <v>1.332695984703633</v>
      </c>
      <c r="E90" s="16">
        <f>'Test Results (RAW)'!D90/'Test Results (RAW)'!E90</f>
        <v>1.1886363636363637</v>
      </c>
    </row>
    <row r="91" spans="1:5" s="9" customFormat="1" ht="12.75">
      <c r="A91" s="9" t="s">
        <v>55</v>
      </c>
      <c r="B91" s="16">
        <f>'Test Results (RAW)'!B91/'Test Results (RAW)'!B91</f>
        <v>1</v>
      </c>
      <c r="C91" s="16">
        <f>'Test Results (RAW)'!B91/'Test Results (RAW)'!C91</f>
        <v>1.5720081135902635</v>
      </c>
      <c r="D91" s="16">
        <f>'Test Results (RAW)'!C91/'Test Results (RAW)'!D91</f>
        <v>1.2418136020151134</v>
      </c>
      <c r="E91" s="16">
        <f>'Test Results (RAW)'!D91/'Test Results (RAW)'!E91</f>
        <v>1.0906593406593408</v>
      </c>
    </row>
    <row r="92" spans="1:5" s="9" customFormat="1" ht="12.75">
      <c r="A92" s="9" t="s">
        <v>56</v>
      </c>
      <c r="B92" s="16">
        <f>'Test Results (RAW)'!B92/'Test Results (RAW)'!B92</f>
        <v>1</v>
      </c>
      <c r="C92" s="16">
        <f>'Test Results (RAW)'!B92/'Test Results (RAW)'!C92</f>
        <v>1.6867469879518073</v>
      </c>
      <c r="D92" s="16">
        <f>'Test Results (RAW)'!C92/'Test Results (RAW)'!D92</f>
        <v>1.2736572890025575</v>
      </c>
      <c r="E92" s="16">
        <f>'Test Results (RAW)'!D92/'Test Results (RAW)'!E92</f>
        <v>1.1399416909620992</v>
      </c>
    </row>
    <row r="93" spans="1:5" s="9" customFormat="1" ht="12.75">
      <c r="A93" s="9" t="s">
        <v>57</v>
      </c>
      <c r="B93" s="16">
        <f>'Test Results (RAW)'!B93/'Test Results (RAW)'!B93</f>
        <v>1</v>
      </c>
      <c r="C93" s="16">
        <f>'Test Results (RAW)'!B93/'Test Results (RAW)'!C93</f>
        <v>1.289655172413793</v>
      </c>
      <c r="D93" s="16">
        <f>'Test Results (RAW)'!C93/'Test Results (RAW)'!D93</f>
        <v>1.1357702349869452</v>
      </c>
      <c r="E93" s="16">
        <f>'Test Results (RAW)'!D93/'Test Results (RAW)'!E93</f>
        <v>1.0435967302452318</v>
      </c>
    </row>
    <row r="94" spans="1:5" s="9" customFormat="1" ht="12.75">
      <c r="A94" s="9" t="s">
        <v>58</v>
      </c>
      <c r="B94" s="16">
        <f>'Test Results (RAW)'!B94/'Test Results (RAW)'!B94</f>
        <v>1</v>
      </c>
      <c r="C94" s="16">
        <f>'Test Results (RAW)'!B94/'Test Results (RAW)'!C94</f>
        <v>1.7793880837359097</v>
      </c>
      <c r="D94" s="16">
        <f>'Test Results (RAW)'!C94/'Test Results (RAW)'!D94</f>
        <v>1.3499999999999999</v>
      </c>
      <c r="E94" s="16">
        <f>'Test Results (RAW)'!D94/'Test Results (RAW)'!E94</f>
        <v>1.1764705882352944</v>
      </c>
    </row>
    <row r="95" spans="1:5" s="9" customFormat="1" ht="12.75">
      <c r="A95" s="9" t="s">
        <v>59</v>
      </c>
      <c r="B95" s="16">
        <f>'Test Results (RAW)'!B95/'Test Results (RAW)'!B95</f>
        <v>1</v>
      </c>
      <c r="C95" s="16">
        <f>'Test Results (RAW)'!B95/'Test Results (RAW)'!C95</f>
        <v>1.4320712694877504</v>
      </c>
      <c r="D95" s="16">
        <f>'Test Results (RAW)'!C95/'Test Results (RAW)'!D95</f>
        <v>1.1753926701570683</v>
      </c>
      <c r="E95" s="16">
        <f>'Test Results (RAW)'!D95/'Test Results (RAW)'!E95</f>
        <v>1.0760563380281687</v>
      </c>
    </row>
    <row r="96" spans="1:5" s="9" customFormat="1" ht="12.75">
      <c r="A96" s="9" t="s">
        <v>60</v>
      </c>
      <c r="B96" s="16">
        <f>'Test Results (RAW)'!B96/'Test Results (RAW)'!B96</f>
        <v>1</v>
      </c>
      <c r="C96" s="16">
        <f>'Test Results (RAW)'!B96/'Test Results (RAW)'!C96</f>
        <v>1.4130434782608696</v>
      </c>
      <c r="D96" s="16">
        <f>'Test Results (RAW)'!C96/'Test Results (RAW)'!D96</f>
        <v>1.1694915254237286</v>
      </c>
      <c r="E96" s="16">
        <f>'Test Results (RAW)'!D96/'Test Results (RAW)'!E96</f>
        <v>1.060674157303371</v>
      </c>
    </row>
    <row r="97" spans="1:5" s="9" customFormat="1" ht="12.75">
      <c r="A97" s="9" t="s">
        <v>61</v>
      </c>
      <c r="B97" s="16">
        <f>'Test Results (RAW)'!B97/'Test Results (RAW)'!B97</f>
        <v>1</v>
      </c>
      <c r="C97" s="16">
        <f>'Test Results (RAW)'!B97/'Test Results (RAW)'!C97</f>
        <v>1.1068840579710144</v>
      </c>
      <c r="D97" s="16">
        <f>'Test Results (RAW)'!C97/'Test Results (RAW)'!D97</f>
        <v>1.037593984962406</v>
      </c>
      <c r="E97" s="16">
        <f>'Test Results (RAW)'!D97/'Test Results (RAW)'!E97</f>
        <v>0.9981238273921201</v>
      </c>
    </row>
    <row r="98" spans="1:5" s="9" customFormat="1" ht="12.75">
      <c r="A98" s="9" t="s">
        <v>4</v>
      </c>
      <c r="B98" s="16">
        <f>'Test Results (RAW)'!B98/'Test Results (RAW)'!B98</f>
        <v>1</v>
      </c>
      <c r="C98" s="16">
        <f>'Test Results (RAW)'!B98/'Test Results (RAW)'!C98</f>
        <v>1.490968801313629</v>
      </c>
      <c r="D98" s="16">
        <f>'Test Results (RAW)'!C98/'Test Results (RAW)'!D98</f>
        <v>1.2107355864811133</v>
      </c>
      <c r="E98" s="16">
        <f>'Test Results (RAW)'!D98/'Test Results (RAW)'!E98</f>
        <v>1.093478260869565</v>
      </c>
    </row>
    <row r="99" spans="2:5" ht="12.75">
      <c r="B99" s="17"/>
      <c r="C99" s="17"/>
      <c r="D99" s="17"/>
      <c r="E99" s="17"/>
    </row>
    <row r="100" spans="1:5" s="9" customFormat="1" ht="15.75">
      <c r="A100" s="12" t="s">
        <v>62</v>
      </c>
      <c r="B100" s="16">
        <f>'Test Results (RAW)'!B100/'Test Results (RAW)'!B100</f>
        <v>1</v>
      </c>
      <c r="C100" s="16">
        <f>'Test Results (RAW)'!B100/'Test Results (RAW)'!C100</f>
        <v>1.1875</v>
      </c>
      <c r="D100" s="16">
        <f>'Test Results (RAW)'!C100/'Test Results (RAW)'!D100</f>
        <v>1.0619469026548671</v>
      </c>
      <c r="E100" s="16">
        <f>'Test Results (RAW)'!D100/'Test Results (RAW)'!E100</f>
        <v>1</v>
      </c>
    </row>
    <row r="101" spans="2:5" ht="12.75">
      <c r="B101" s="17"/>
      <c r="C101" s="17"/>
      <c r="D101" s="17"/>
      <c r="E101" s="17"/>
    </row>
    <row r="102" spans="1:5" s="9" customFormat="1" ht="15.75">
      <c r="A102" s="12" t="s">
        <v>63</v>
      </c>
      <c r="B102" s="16">
        <f>'Test Results (RAW)'!B102/'Test Results (RAW)'!B102</f>
        <v>1</v>
      </c>
      <c r="C102" s="16">
        <f>'Test Results (RAW)'!B102/'Test Results (RAW)'!C102</f>
        <v>1.32010582010582</v>
      </c>
      <c r="D102" s="16">
        <f>'Test Results (RAW)'!C102/'Test Results (RAW)'!D102</f>
        <v>1.1849529780564263</v>
      </c>
      <c r="E102" s="16">
        <f>'Test Results (RAW)'!D102/'Test Results (RAW)'!E102</f>
        <v>1.049342105263158</v>
      </c>
    </row>
    <row r="103" spans="2:5" ht="12.75">
      <c r="B103" s="17"/>
      <c r="C103" s="17"/>
      <c r="D103" s="17"/>
      <c r="E103" s="17"/>
    </row>
    <row r="104" spans="1:5" s="9" customFormat="1" ht="15.75">
      <c r="A104" s="12" t="s">
        <v>64</v>
      </c>
      <c r="B104" s="16">
        <f>'Test Results (RAW)'!B104/'Test Results (RAW)'!B104</f>
        <v>1</v>
      </c>
      <c r="C104" s="16">
        <f>'Test Results (RAW)'!B104/'Test Results (RAW)'!C104</f>
        <v>1.6643550624133145</v>
      </c>
      <c r="D104" s="16">
        <f>'Test Results (RAW)'!C104/'Test Results (RAW)'!D104</f>
        <v>1.2967625899280575</v>
      </c>
      <c r="E104" s="16">
        <f>'Test Results (RAW)'!D104/'Test Results (RAW)'!E104</f>
        <v>1.1729957805907174</v>
      </c>
    </row>
    <row r="105" spans="2:5" ht="12.75">
      <c r="B105" s="17"/>
      <c r="C105" s="17"/>
      <c r="D105" s="17"/>
      <c r="E105" s="17"/>
    </row>
    <row r="106" spans="1:5" s="9" customFormat="1" ht="15.75">
      <c r="A106" s="12" t="s">
        <v>65</v>
      </c>
      <c r="B106" s="16">
        <f>'Test Results (RAW)'!B106/'Test Results (RAW)'!B106</f>
        <v>1</v>
      </c>
      <c r="C106" s="16">
        <f>'Test Results (RAW)'!B106/'Test Results (RAW)'!C106</f>
        <v>1.790438247011952</v>
      </c>
      <c r="D106" s="16">
        <f>'Test Results (RAW)'!C106/'Test Results (RAW)'!D106</f>
        <v>1.3700873362445414</v>
      </c>
      <c r="E106" s="16">
        <f>'Test Results (RAW)'!D106/'Test Results (RAW)'!E106</f>
        <v>1.4135802469135805</v>
      </c>
    </row>
    <row r="107" spans="2:5" ht="12.75">
      <c r="B107" s="17"/>
      <c r="C107" s="17"/>
      <c r="D107" s="17"/>
      <c r="E107" s="17"/>
    </row>
    <row r="108" spans="1:5" s="9" customFormat="1" ht="15.75">
      <c r="A108" s="12" t="s">
        <v>66</v>
      </c>
      <c r="B108" s="16">
        <f>'Test Results (RAW)'!B108/'Test Results (RAW)'!B108</f>
        <v>1</v>
      </c>
      <c r="C108" s="16">
        <f>'Test Results (RAW)'!B108/'Test Results (RAW)'!C108</f>
        <v>1.225512528473804</v>
      </c>
      <c r="D108" s="16">
        <f>'Test Results (RAW)'!C108/'Test Results (RAW)'!D108</f>
        <v>1.152230971128609</v>
      </c>
      <c r="E108" s="16">
        <f>'Test Results (RAW)'!D108/'Test Results (RAW)'!E108</f>
        <v>1.1011560693641618</v>
      </c>
    </row>
    <row r="109" spans="2:5" ht="12.75">
      <c r="B109" s="17"/>
      <c r="C109" s="17"/>
      <c r="D109" s="17"/>
      <c r="E109" s="17"/>
    </row>
    <row r="110" spans="1:5" s="6" customFormat="1" ht="15.75">
      <c r="A110" s="4" t="s">
        <v>67</v>
      </c>
      <c r="B110" s="29"/>
      <c r="C110" s="29"/>
      <c r="D110" s="29"/>
      <c r="E110" s="29"/>
    </row>
    <row r="111" spans="1:5" s="9" customFormat="1" ht="12.75">
      <c r="A111" s="9" t="s">
        <v>68</v>
      </c>
      <c r="B111" s="16">
        <f>'Test Results (RAW)'!B111/'Test Results (RAW)'!B111</f>
        <v>1</v>
      </c>
      <c r="C111" s="16">
        <f>'Test Results (RAW)'!B111/'Test Results (RAW)'!C111</f>
        <v>1.8867924528301885</v>
      </c>
      <c r="D111" s="16">
        <f>'Test Results (RAW)'!C111/'Test Results (RAW)'!D111</f>
        <v>1.4722222222222223</v>
      </c>
      <c r="E111" s="16">
        <f>'Test Results (RAW)'!D111/'Test Results (RAW)'!E111</f>
        <v>1.3846153846153846</v>
      </c>
    </row>
    <row r="112" spans="1:5" s="9" customFormat="1" ht="12.75">
      <c r="A112" s="9" t="s">
        <v>69</v>
      </c>
      <c r="B112" s="16">
        <f>'Test Results (RAW)'!B112/'Test Results (RAW)'!B112</f>
        <v>1</v>
      </c>
      <c r="C112" s="16">
        <f>'Test Results (RAW)'!B112/'Test Results (RAW)'!C112</f>
        <v>1.4999999999999998</v>
      </c>
      <c r="D112" s="16">
        <f>'Test Results (RAW)'!C112/'Test Results (RAW)'!D112</f>
        <v>2</v>
      </c>
      <c r="E112" s="16">
        <f>'Test Results (RAW)'!D112/'Test Results (RAW)'!E112</f>
        <v>1</v>
      </c>
    </row>
    <row r="113" spans="2:5" ht="12.75">
      <c r="B113" s="17"/>
      <c r="C113" s="17"/>
      <c r="D113" s="17"/>
      <c r="E113" s="17"/>
    </row>
    <row r="114" spans="1:5" s="7" customFormat="1" ht="15.75">
      <c r="A114" s="13" t="s">
        <v>72</v>
      </c>
      <c r="B114" s="28">
        <f>'Test Results (RAW)'!B116/'Test Results (RAW)'!B116</f>
        <v>1</v>
      </c>
      <c r="C114" s="28">
        <f>'Test Results (RAW)'!C116/'Test Results (RAW)'!B116</f>
        <v>1.1924778761061945</v>
      </c>
      <c r="D114" s="28">
        <f>'Test Results (RAW)'!D116/'Test Results (RAW)'!C116</f>
        <v>1.0092764378478665</v>
      </c>
      <c r="E114" s="28">
        <f>'Test Results (RAW)'!E116/'Test Results (RAW)'!D116</f>
        <v>1</v>
      </c>
    </row>
    <row r="115" spans="2:5" ht="12.75">
      <c r="B115" s="17"/>
      <c r="C115" s="17"/>
      <c r="D115" s="17"/>
      <c r="E115" s="17"/>
    </row>
    <row r="116" spans="1:5" s="6" customFormat="1" ht="15.75">
      <c r="A116" s="4" t="s">
        <v>73</v>
      </c>
      <c r="B116" s="29"/>
      <c r="C116" s="29"/>
      <c r="D116" s="29"/>
      <c r="E116" s="29"/>
    </row>
    <row r="117" spans="1:5" s="7" customFormat="1" ht="12.75">
      <c r="A117" s="7" t="s">
        <v>74</v>
      </c>
      <c r="B117" s="28">
        <f>'Test Results (RAW)'!B119/'Test Results (RAW)'!B119</f>
        <v>1</v>
      </c>
      <c r="C117" s="28">
        <f>'Test Results (RAW)'!C119/'Test Results (RAW)'!B119</f>
        <v>1.5461444834252167</v>
      </c>
      <c r="D117" s="28">
        <f>'Test Results (RAW)'!D119/'Test Results (RAW)'!C119</f>
        <v>1.02778420930771</v>
      </c>
      <c r="E117" s="28">
        <f>'Test Results (RAW)'!E119/'Test Results (RAW)'!D119</f>
        <v>1.0016670421266052</v>
      </c>
    </row>
    <row r="118" spans="1:5" s="7" customFormat="1" ht="12.75">
      <c r="A118" s="7" t="s">
        <v>75</v>
      </c>
      <c r="B118" s="28">
        <f>'Test Results (RAW)'!B120/'Test Results (RAW)'!B120</f>
        <v>1</v>
      </c>
      <c r="C118" s="28">
        <f>'Test Results (RAW)'!C120/'Test Results (RAW)'!B120</f>
        <v>1.0756972111553784</v>
      </c>
      <c r="D118" s="28">
        <f>'Test Results (RAW)'!D120/'Test Results (RAW)'!C120</f>
        <v>1.0308862433862436</v>
      </c>
      <c r="E118" s="28">
        <f>'Test Results (RAW)'!E120/'Test Results (RAW)'!D120</f>
        <v>0.9901199717713479</v>
      </c>
    </row>
    <row r="119" spans="1:5" s="7" customFormat="1" ht="12.75">
      <c r="A119" s="7" t="s">
        <v>76</v>
      </c>
      <c r="B119" s="28">
        <f>'Test Results (RAW)'!B121/'Test Results (RAW)'!B121</f>
        <v>1</v>
      </c>
      <c r="C119" s="28">
        <f>'Test Results (RAW)'!C121/'Test Results (RAW)'!B121</f>
        <v>1.8399851723711849</v>
      </c>
      <c r="D119" s="28">
        <f>'Test Results (RAW)'!D121/'Test Results (RAW)'!C121</f>
        <v>0.9569874420791081</v>
      </c>
      <c r="E119" s="28">
        <f>'Test Results (RAW)'!E121/'Test Results (RAW)'!D121</f>
        <v>0.9942809024244763</v>
      </c>
    </row>
    <row r="120" spans="1:5" s="7" customFormat="1" ht="12.75">
      <c r="A120" s="7" t="s">
        <v>77</v>
      </c>
      <c r="B120" s="28">
        <f>'Test Results (RAW)'!B122/'Test Results (RAW)'!B122</f>
        <v>1</v>
      </c>
      <c r="C120" s="28">
        <f>'Test Results (RAW)'!C122/'Test Results (RAW)'!B122</f>
        <v>1.6853498712848118</v>
      </c>
      <c r="D120" s="28">
        <f>'Test Results (RAW)'!D122/'Test Results (RAW)'!C122</f>
        <v>1.0122196764562938</v>
      </c>
      <c r="E120" s="28">
        <f>'Test Results (RAW)'!E122/'Test Results (RAW)'!D122</f>
        <v>1.0015776116331712</v>
      </c>
    </row>
    <row r="121" spans="2:5" ht="12.75">
      <c r="B121" s="17"/>
      <c r="C121" s="17"/>
      <c r="D121" s="17"/>
      <c r="E121" s="17"/>
    </row>
    <row r="122" spans="1:5" s="7" customFormat="1" ht="15.75">
      <c r="A122" s="13" t="s">
        <v>78</v>
      </c>
      <c r="B122" s="28">
        <f>'Test Results (RAW)'!B124/'Test Results (RAW)'!B124</f>
        <v>1</v>
      </c>
      <c r="C122" s="28">
        <f>'Test Results (RAW)'!C124/'Test Results (RAW)'!B124</f>
        <v>1.8920454545454541</v>
      </c>
      <c r="D122" s="28">
        <f>'Test Results (RAW)'!D124/'Test Results (RAW)'!C124</f>
        <v>1.0990990990990992</v>
      </c>
      <c r="E122" s="28">
        <f>'Test Results (RAW)'!E124/'Test Results (RAW)'!D124</f>
        <v>1.1229508196721312</v>
      </c>
    </row>
    <row r="123" spans="2:5" ht="12.75">
      <c r="B123" s="17"/>
      <c r="C123" s="17"/>
      <c r="D123" s="17"/>
      <c r="E123" s="17"/>
    </row>
    <row r="124" spans="1:5" s="7" customFormat="1" ht="15.75">
      <c r="A124" s="13" t="s">
        <v>79</v>
      </c>
      <c r="B124" s="28">
        <f>'Test Results (RAW)'!B126/'Test Results (RAW)'!B126</f>
        <v>1</v>
      </c>
      <c r="C124" s="28">
        <f>'Test Results (RAW)'!C126/'Test Results (RAW)'!B126</f>
        <v>4.122222222222223</v>
      </c>
      <c r="D124" s="28">
        <f>'Test Results (RAW)'!D126/'Test Results (RAW)'!C126</f>
        <v>1.4797843665768193</v>
      </c>
      <c r="E124" s="28">
        <f>'Test Results (RAW)'!E126/'Test Results (RAW)'!D126</f>
        <v>1.1074681238615665</v>
      </c>
    </row>
    <row r="125" spans="2:5" ht="12.75">
      <c r="B125" s="17"/>
      <c r="C125" s="17"/>
      <c r="D125" s="17"/>
      <c r="E125" s="17"/>
    </row>
    <row r="126" spans="1:5" s="6" customFormat="1" ht="15.75">
      <c r="A126" s="4" t="s">
        <v>80</v>
      </c>
      <c r="B126" s="29"/>
      <c r="C126" s="29"/>
      <c r="D126" s="29"/>
      <c r="E126" s="29"/>
    </row>
    <row r="127" spans="1:5" s="7" customFormat="1" ht="12.75">
      <c r="A127" s="7" t="s">
        <v>81</v>
      </c>
      <c r="B127" s="28">
        <f>'Test Results (RAW)'!B129/'Test Results (RAW)'!B129</f>
        <v>1</v>
      </c>
      <c r="C127" s="28">
        <f>'Test Results (RAW)'!C129/'Test Results (RAW)'!B129</f>
        <v>1</v>
      </c>
      <c r="D127" s="28">
        <f>'Test Results (RAW)'!D129/'Test Results (RAW)'!C129</f>
        <v>1</v>
      </c>
      <c r="E127" s="28">
        <f>'Test Results (RAW)'!E129/'Test Results (RAW)'!D129</f>
        <v>1</v>
      </c>
    </row>
    <row r="128" spans="1:5" s="7" customFormat="1" ht="12.75">
      <c r="A128" s="7" t="s">
        <v>82</v>
      </c>
      <c r="B128" s="28">
        <f>'Test Results (RAW)'!B130/'Test Results (RAW)'!B130</f>
        <v>1</v>
      </c>
      <c r="C128" s="28">
        <f>'Test Results (RAW)'!C130/'Test Results (RAW)'!B130</f>
        <v>1.7037037037037037</v>
      </c>
      <c r="D128" s="28">
        <f>'Test Results (RAW)'!D130/'Test Results (RAW)'!C130</f>
        <v>1</v>
      </c>
      <c r="E128" s="28">
        <f>'Test Results (RAW)'!E130/'Test Results (RAW)'!D130</f>
        <v>1</v>
      </c>
    </row>
    <row r="129" spans="1:5" s="7" customFormat="1" ht="12.75">
      <c r="A129" s="7" t="s">
        <v>83</v>
      </c>
      <c r="B129" s="28">
        <f>'Test Results (RAW)'!B131/'Test Results (RAW)'!B131</f>
        <v>1</v>
      </c>
      <c r="C129" s="28">
        <f>'Test Results (RAW)'!C131/'Test Results (RAW)'!B131</f>
        <v>1</v>
      </c>
      <c r="D129" s="28">
        <f>'Test Results (RAW)'!D131/'Test Results (RAW)'!C131</f>
        <v>1</v>
      </c>
      <c r="E129" s="28">
        <f>'Test Results (RAW)'!E131/'Test Results (RAW)'!D131</f>
        <v>1</v>
      </c>
    </row>
    <row r="130" spans="2:5" ht="12.75">
      <c r="B130" s="17"/>
      <c r="C130" s="17"/>
      <c r="D130" s="17"/>
      <c r="E130" s="17"/>
    </row>
    <row r="131" spans="1:5" s="7" customFormat="1" ht="15.75">
      <c r="A131" s="13" t="s">
        <v>84</v>
      </c>
      <c r="B131" s="28">
        <f>'Test Results (RAW)'!B133/'Test Results (RAW)'!B133</f>
        <v>1</v>
      </c>
      <c r="C131" s="28">
        <f>'Test Results (RAW)'!C133/'Test Results (RAW)'!B133</f>
        <v>1.7377049180327868</v>
      </c>
      <c r="D131" s="28">
        <f>'Test Results (RAW)'!D133/'Test Results (RAW)'!C133</f>
        <v>1.1981132075471699</v>
      </c>
      <c r="E131" s="28">
        <f>'Test Results (RAW)'!E133/'Test Results (RAW)'!D133</f>
        <v>1.047244094488189</v>
      </c>
    </row>
    <row r="132" spans="2:5" ht="12.75">
      <c r="B132" s="17"/>
      <c r="C132" s="17"/>
      <c r="D132" s="17"/>
      <c r="E132" s="17"/>
    </row>
    <row r="133" spans="1:5" s="7" customFormat="1" ht="15.75">
      <c r="A133" s="13" t="s">
        <v>85</v>
      </c>
      <c r="B133" s="28">
        <f>'Test Results (RAW)'!B135/'Test Results (RAW)'!B135</f>
        <v>1</v>
      </c>
      <c r="C133" s="28">
        <f>'Test Results (RAW)'!C135/'Test Results (RAW)'!B135</f>
        <v>1.6377358490566036</v>
      </c>
      <c r="D133" s="28">
        <f>'Test Results (RAW)'!D135/'Test Results (RAW)'!C135</f>
        <v>1.0921658986175116</v>
      </c>
      <c r="E133" s="28">
        <f>'Test Results (RAW)'!E135/'Test Results (RAW)'!D135</f>
        <v>1</v>
      </c>
    </row>
    <row r="134" spans="2:5" ht="12.75">
      <c r="B134" s="17"/>
      <c r="C134" s="17"/>
      <c r="D134" s="17"/>
      <c r="E134" s="17"/>
    </row>
    <row r="135" spans="1:5" s="7" customFormat="1" ht="15.75">
      <c r="A135" s="13" t="s">
        <v>86</v>
      </c>
      <c r="B135" s="28">
        <f>'Test Results (RAW)'!B137/'Test Results (RAW)'!B137</f>
        <v>1</v>
      </c>
      <c r="C135" s="28">
        <f>'Test Results (RAW)'!C137/'Test Results (RAW)'!B137</f>
        <v>1.4827586206896552</v>
      </c>
      <c r="D135" s="28">
        <f>'Test Results (RAW)'!D137/'Test Results (RAW)'!C137</f>
        <v>1.302325581395349</v>
      </c>
      <c r="E135" s="28">
        <f>'Test Results (RAW)'!E137/'Test Results (RAW)'!D137</f>
        <v>1.2023809523809523</v>
      </c>
    </row>
    <row r="136" spans="2:5" ht="12.75">
      <c r="B136" s="17"/>
      <c r="C136" s="17"/>
      <c r="D136" s="17"/>
      <c r="E136" s="17"/>
    </row>
    <row r="137" spans="1:5" s="7" customFormat="1" ht="15.75">
      <c r="A137" s="13" t="s">
        <v>87</v>
      </c>
      <c r="B137" s="28">
        <f>'Test Results (RAW)'!B139/'Test Results (RAW)'!B139</f>
        <v>1</v>
      </c>
      <c r="C137" s="28">
        <f>'Test Results (RAW)'!C139/'Test Results (RAW)'!B139</f>
        <v>1.7014925373134329</v>
      </c>
      <c r="D137" s="28">
        <f>'Test Results (RAW)'!D139/'Test Results (RAW)'!C139</f>
        <v>1.1228070175438596</v>
      </c>
      <c r="E137" s="28">
        <f>'Test Results (RAW)'!E139/'Test Results (RAW)'!D139</f>
        <v>0.9375</v>
      </c>
    </row>
    <row r="138" spans="2:5" ht="12.75">
      <c r="B138" s="17"/>
      <c r="C138" s="17"/>
      <c r="D138" s="17"/>
      <c r="E138" s="17"/>
    </row>
    <row r="139" spans="1:5" s="7" customFormat="1" ht="15.75">
      <c r="A139" s="13" t="s">
        <v>109</v>
      </c>
      <c r="B139" s="28">
        <f>'Test Results (RAW)'!B141/'Test Results (RAW)'!B141</f>
        <v>1</v>
      </c>
      <c r="C139" s="28">
        <f>'Test Results (RAW)'!C141/'Test Results (RAW)'!B141</f>
        <v>2.2593984962406015</v>
      </c>
      <c r="D139" s="28">
        <f>'Test Results (RAW)'!D141/'Test Results (RAW)'!C141</f>
        <v>1.0116472545757071</v>
      </c>
      <c r="E139" s="28">
        <f>'Test Results (RAW)'!E141/'Test Results (RAW)'!D141</f>
        <v>0.9917763157894737</v>
      </c>
    </row>
    <row r="140" spans="2:5" ht="12.75">
      <c r="B140" s="17"/>
      <c r="C140" s="17"/>
      <c r="D140" s="17"/>
      <c r="E140" s="17"/>
    </row>
    <row r="141" spans="1:5" s="7" customFormat="1" ht="15.75">
      <c r="A141" s="13" t="s">
        <v>110</v>
      </c>
      <c r="B141" s="28">
        <f>'Test Results (RAW)'!B143/'Test Results (RAW)'!B143</f>
        <v>1</v>
      </c>
      <c r="C141" s="28">
        <f>'Test Results (RAW)'!C143/'Test Results (RAW)'!B143</f>
        <v>1.4246575342465753</v>
      </c>
      <c r="D141" s="28">
        <f>'Test Results (RAW)'!D143/'Test Results (RAW)'!C143</f>
        <v>1.0961538461538463</v>
      </c>
      <c r="E141" s="28">
        <f>'Test Results (RAW)'!E143/'Test Results (RAW)'!D143</f>
        <v>1.0087719298245614</v>
      </c>
    </row>
    <row r="142" spans="2:5" ht="12.75">
      <c r="B142" s="17"/>
      <c r="C142" s="17"/>
      <c r="D142" s="17"/>
      <c r="E142" s="17"/>
    </row>
    <row r="143" spans="1:5" s="7" customFormat="1" ht="15.75">
      <c r="A143" s="13" t="s">
        <v>111</v>
      </c>
      <c r="B143" s="28">
        <f>'Test Results (RAW)'!B145/'Test Results (RAW)'!B145</f>
        <v>1</v>
      </c>
      <c r="C143" s="28">
        <f>'Test Results (RAW)'!C145/'Test Results (RAW)'!B145</f>
        <v>1.6048387096774193</v>
      </c>
      <c r="D143" s="28">
        <f>'Test Results (RAW)'!D145/'Test Results (RAW)'!C145</f>
        <v>1.015075376884422</v>
      </c>
      <c r="E143" s="28">
        <f>'Test Results (RAW)'!E145/'Test Results (RAW)'!D145</f>
        <v>1.004950495049505</v>
      </c>
    </row>
    <row r="144" spans="2:5" ht="12.75">
      <c r="B144" s="17"/>
      <c r="C144" s="17"/>
      <c r="D144" s="17"/>
      <c r="E144" s="17"/>
    </row>
    <row r="145" spans="1:5" s="7" customFormat="1" ht="15.75">
      <c r="A145" s="13" t="s">
        <v>112</v>
      </c>
      <c r="B145" s="28">
        <f>'Test Results (RAW)'!B147/'Test Results (RAW)'!B147</f>
        <v>1</v>
      </c>
      <c r="C145" s="28">
        <f>'Test Results (RAW)'!C147/'Test Results (RAW)'!B147</f>
        <v>1.7014925373134329</v>
      </c>
      <c r="D145" s="28">
        <f>'Test Results (RAW)'!D147/'Test Results (RAW)'!C147</f>
        <v>1</v>
      </c>
      <c r="E145" s="28">
        <f>'Test Results (RAW)'!E147/'Test Results (RAW)'!D147</f>
        <v>1.0043859649122806</v>
      </c>
    </row>
    <row r="146" spans="2:5" ht="12.75">
      <c r="B146" s="17"/>
      <c r="C146" s="17"/>
      <c r="D146" s="17"/>
      <c r="E146" s="17"/>
    </row>
    <row r="147" spans="1:5" s="7" customFormat="1" ht="15.75">
      <c r="A147" s="13" t="s">
        <v>113</v>
      </c>
      <c r="B147" s="28">
        <f>'Test Results (RAW)'!B149/'Test Results (RAW)'!B149</f>
        <v>1</v>
      </c>
      <c r="C147" s="28">
        <f>'Test Results (RAW)'!C149/'Test Results (RAW)'!B149</f>
        <v>1.6701030927835052</v>
      </c>
      <c r="D147" s="28">
        <f>'Test Results (RAW)'!D149/'Test Results (RAW)'!C149</f>
        <v>1.0185185185185186</v>
      </c>
      <c r="E147" s="28">
        <f>'Test Results (RAW)'!E149/'Test Results (RAW)'!D149</f>
        <v>1.006060606060606</v>
      </c>
    </row>
    <row r="148" spans="2:5" ht="12.75">
      <c r="B148" s="17"/>
      <c r="C148" s="17"/>
      <c r="D148" s="17"/>
      <c r="E148" s="17"/>
    </row>
    <row r="149" spans="1:5" s="7" customFormat="1" ht="15.75">
      <c r="A149" s="13" t="s">
        <v>114</v>
      </c>
      <c r="B149" s="28">
        <f>'Test Results (RAW)'!B151/'Test Results (RAW)'!B151</f>
        <v>1</v>
      </c>
      <c r="C149" s="28">
        <f>'Test Results (RAW)'!C151/'Test Results (RAW)'!B151</f>
        <v>1.2039473684210527</v>
      </c>
      <c r="D149" s="28">
        <f>'Test Results (RAW)'!D151/'Test Results (RAW)'!C151</f>
        <v>1.0327868852459017</v>
      </c>
      <c r="E149" s="28">
        <f>'Test Results (RAW)'!E151/'Test Results (RAW)'!D151</f>
        <v>0.9629629629629629</v>
      </c>
    </row>
    <row r="150" spans="2:5" ht="12.75">
      <c r="B150" s="17"/>
      <c r="C150" s="17"/>
      <c r="D150" s="17"/>
      <c r="E150" s="17"/>
    </row>
    <row r="151" spans="1:5" s="7" customFormat="1" ht="12.75">
      <c r="A151" s="7" t="s">
        <v>88</v>
      </c>
      <c r="B151" s="28"/>
      <c r="C151" s="28"/>
      <c r="D151" s="28"/>
      <c r="E151" s="28"/>
    </row>
    <row r="152" spans="1:5" s="9" customFormat="1" ht="12.75">
      <c r="A152" s="9" t="s">
        <v>89</v>
      </c>
      <c r="B152" s="16"/>
      <c r="C152" s="16"/>
      <c r="D152" s="16"/>
      <c r="E152" s="1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48.125" style="1" bestFit="1" customWidth="1"/>
    <col min="2" max="5" width="17.25390625" style="2" customWidth="1"/>
    <col min="6" max="16384" width="9.125" style="1" customWidth="1"/>
  </cols>
  <sheetData>
    <row r="1" spans="2:5" ht="30">
      <c r="B1" s="3" t="str">
        <f>'Test Results (RAW)'!$B1</f>
        <v>Phenom II X4 940 (1 core)</v>
      </c>
      <c r="C1" s="3" t="str">
        <f>'Test Results (RAW)'!C1</f>
        <v>Phenom II X4 940 (2 core)</v>
      </c>
      <c r="D1" s="3" t="str">
        <f>'Test Results (RAW)'!D1</f>
        <v>Phenom II X4 940 (3 core)</v>
      </c>
      <c r="E1" s="3" t="str">
        <f>'Test Results (RAW)'!E1</f>
        <v>Phenom II X4 940 (4 core)</v>
      </c>
    </row>
    <row r="2" spans="1:5" s="6" customFormat="1" ht="15.75">
      <c r="A2" s="4" t="s">
        <v>1</v>
      </c>
      <c r="B2" s="5"/>
      <c r="C2" s="5"/>
      <c r="D2" s="5"/>
      <c r="E2" s="5"/>
    </row>
    <row r="3" spans="1:5" s="7" customFormat="1" ht="12.75">
      <c r="A3" s="7" t="s">
        <v>2</v>
      </c>
      <c r="B3" s="28">
        <f>'Test Results (RAW)'!$B3/'Test Results (RAW)'!$B3</f>
        <v>1</v>
      </c>
      <c r="C3" s="28">
        <f>'Test Results (RAW)'!C3/'Test Results (RAW)'!$B3</f>
        <v>1.0092050209205021</v>
      </c>
      <c r="D3" s="28">
        <f>'Test Results (RAW)'!D3/'Test Results (RAW)'!$B3</f>
        <v>1.0217573221757323</v>
      </c>
      <c r="E3" s="28">
        <f>'Test Results (RAW)'!E3/'Test Results (RAW)'!$B3</f>
        <v>1.0736401673640168</v>
      </c>
    </row>
    <row r="4" spans="1:5" s="7" customFormat="1" ht="12.75">
      <c r="A4" s="7" t="s">
        <v>3</v>
      </c>
      <c r="B4" s="28">
        <f>'Test Results (RAW)'!$B4/'Test Results (RAW)'!$B4</f>
        <v>1</v>
      </c>
      <c r="C4" s="28">
        <f>'Test Results (RAW)'!C4/'Test Results (RAW)'!$B4</f>
        <v>2.2346041055718473</v>
      </c>
      <c r="D4" s="28">
        <f>'Test Results (RAW)'!D4/'Test Results (RAW)'!$B4</f>
        <v>3.0087976539589443</v>
      </c>
      <c r="E4" s="28">
        <f>'Test Results (RAW)'!E4/'Test Results (RAW)'!$B4</f>
        <v>3.780058651026393</v>
      </c>
    </row>
    <row r="5" spans="1:5" s="7" customFormat="1" ht="12.75">
      <c r="A5" s="7" t="s">
        <v>4</v>
      </c>
      <c r="B5" s="28">
        <f>'Test Results (RAW)'!$B5/'Test Results (RAW)'!$B5</f>
        <v>1</v>
      </c>
      <c r="C5" s="28">
        <f>'Test Results (RAW)'!C5/'Test Results (RAW)'!$B5</f>
        <v>1.4767801857585139</v>
      </c>
      <c r="D5" s="28">
        <f>'Test Results (RAW)'!D5/'Test Results (RAW)'!$B5</f>
        <v>1.71671826625387</v>
      </c>
      <c r="E5" s="28">
        <f>'Test Results (RAW)'!E5/'Test Results (RAW)'!$B5</f>
        <v>1.9907120743034055</v>
      </c>
    </row>
    <row r="6" spans="2:5" ht="12.75">
      <c r="B6" s="17"/>
      <c r="C6" s="17"/>
      <c r="D6" s="17"/>
      <c r="E6" s="17"/>
    </row>
    <row r="7" spans="1:5" s="6" customFormat="1" ht="15.75">
      <c r="A7" s="4" t="s">
        <v>5</v>
      </c>
      <c r="B7" s="29"/>
      <c r="C7" s="29"/>
      <c r="D7" s="29"/>
      <c r="E7" s="29"/>
    </row>
    <row r="8" spans="1:5" s="9" customFormat="1" ht="12.75">
      <c r="A8" s="9" t="s">
        <v>6</v>
      </c>
      <c r="B8" s="16">
        <f>'Test Results (RAW)'!$B8/'Test Results (RAW)'!$B8</f>
        <v>1</v>
      </c>
      <c r="C8" s="16">
        <f>'Test Results (RAW)'!$B8/'Test Results (RAW)'!C8</f>
        <v>1.151315789473684</v>
      </c>
      <c r="D8" s="16">
        <f>'Test Results (RAW)'!$B8/'Test Results (RAW)'!D8</f>
        <v>1.170267489711934</v>
      </c>
      <c r="E8" s="16">
        <f>'Test Results (RAW)'!$B8/'Test Results (RAW)'!E8</f>
        <v>1.2011615628299894</v>
      </c>
    </row>
    <row r="9" spans="1:5" s="9" customFormat="1" ht="12.75">
      <c r="A9" s="9" t="s">
        <v>7</v>
      </c>
      <c r="B9" s="16">
        <f>'Test Results (RAW)'!$B9/'Test Results (RAW)'!$B9</f>
        <v>1</v>
      </c>
      <c r="C9" s="16">
        <f>'Test Results (RAW)'!$B9/'Test Results (RAW)'!C9</f>
        <v>1.3926421404682274</v>
      </c>
      <c r="D9" s="16">
        <f>'Test Results (RAW)'!$B9/'Test Results (RAW)'!D9</f>
        <v>1.6027713625866051</v>
      </c>
      <c r="E9" s="16">
        <f>'Test Results (RAW)'!$B9/'Test Results (RAW)'!E9</f>
        <v>1.8130624092888243</v>
      </c>
    </row>
    <row r="10" spans="1:5" s="9" customFormat="1" ht="12.75">
      <c r="A10" s="9" t="s">
        <v>3</v>
      </c>
      <c r="B10" s="16">
        <f>'Test Results (RAW)'!$B10/'Test Results (RAW)'!$B10</f>
        <v>1</v>
      </c>
      <c r="C10" s="16">
        <f>'Test Results (RAW)'!$B10/'Test Results (RAW)'!C10</f>
        <v>2.367806348309315</v>
      </c>
      <c r="D10" s="16">
        <f>'Test Results (RAW)'!$B10/'Test Results (RAW)'!D10</f>
        <v>3.4710390058681395</v>
      </c>
      <c r="E10" s="16">
        <f>'Test Results (RAW)'!$B10/'Test Results (RAW)'!E10</f>
        <v>4.603790861642707</v>
      </c>
    </row>
    <row r="11" spans="1:5" s="9" customFormat="1" ht="12.75">
      <c r="A11" s="9" t="s">
        <v>4</v>
      </c>
      <c r="B11" s="16">
        <f>'Test Results (RAW)'!$B11/'Test Results (RAW)'!$B11</f>
        <v>1</v>
      </c>
      <c r="C11" s="16">
        <f>'Test Results (RAW)'!$B11/'Test Results (RAW)'!C11</f>
        <v>1.5601116733554352</v>
      </c>
      <c r="D11" s="16">
        <f>'Test Results (RAW)'!$B11/'Test Results (RAW)'!D11</f>
        <v>1.867376775271512</v>
      </c>
      <c r="E11" s="16">
        <f>'Test Results (RAW)'!$B11/'Test Results (RAW)'!E11</f>
        <v>2.156536420646406</v>
      </c>
    </row>
    <row r="12" spans="2:5" ht="12.75">
      <c r="B12" s="17"/>
      <c r="C12" s="17"/>
      <c r="D12" s="17"/>
      <c r="E12" s="17"/>
    </row>
    <row r="13" spans="1:5" s="6" customFormat="1" ht="15.75">
      <c r="A13" s="4" t="s">
        <v>8</v>
      </c>
      <c r="B13" s="29"/>
      <c r="C13" s="29"/>
      <c r="D13" s="29"/>
      <c r="E13" s="29"/>
    </row>
    <row r="14" spans="1:5" s="7" customFormat="1" ht="12.75">
      <c r="A14" s="7" t="s">
        <v>9</v>
      </c>
      <c r="B14" s="28">
        <f>'Test Results (RAW)'!$B14/'Test Results (RAW)'!$B14</f>
        <v>1</v>
      </c>
      <c r="C14" s="28">
        <f>'Test Results (RAW)'!C14/'Test Results (RAW)'!$B14</f>
        <v>1.2647058823529411</v>
      </c>
      <c r="D14" s="28">
        <f>'Test Results (RAW)'!D14/'Test Results (RAW)'!$B14</f>
        <v>1.5441176470588234</v>
      </c>
      <c r="E14" s="28">
        <f>'Test Results (RAW)'!E14/'Test Results (RAW)'!$B14</f>
        <v>1.5588235294117647</v>
      </c>
    </row>
    <row r="15" spans="1:5" s="7" customFormat="1" ht="12.75">
      <c r="A15" s="7" t="s">
        <v>10</v>
      </c>
      <c r="B15" s="28">
        <f>'Test Results (RAW)'!$B15/'Test Results (RAW)'!$B15</f>
        <v>1</v>
      </c>
      <c r="C15" s="28">
        <f>'Test Results (RAW)'!C15/'Test Results (RAW)'!$B15</f>
        <v>1.0636042402826855</v>
      </c>
      <c r="D15" s="28">
        <f>'Test Results (RAW)'!D15/'Test Results (RAW)'!$B15</f>
        <v>1.098939929328622</v>
      </c>
      <c r="E15" s="28">
        <f>'Test Results (RAW)'!E15/'Test Results (RAW)'!$B15</f>
        <v>1.1519434628975265</v>
      </c>
    </row>
    <row r="16" spans="1:5" s="7" customFormat="1" ht="12.75">
      <c r="A16" s="7" t="s">
        <v>11</v>
      </c>
      <c r="B16" s="28">
        <f>'Test Results (RAW)'!$B16/'Test Results (RAW)'!$B16</f>
        <v>1</v>
      </c>
      <c r="C16" s="28">
        <f>'Test Results (RAW)'!C16/'Test Results (RAW)'!$B16</f>
        <v>1.2649572649572651</v>
      </c>
      <c r="D16" s="28">
        <f>'Test Results (RAW)'!D16/'Test Results (RAW)'!$B16</f>
        <v>1.3461538461538463</v>
      </c>
      <c r="E16" s="28">
        <f>'Test Results (RAW)'!E16/'Test Results (RAW)'!$B16</f>
        <v>1.4017094017094016</v>
      </c>
    </row>
    <row r="17" spans="1:5" s="7" customFormat="1" ht="12.75">
      <c r="A17" s="7" t="s">
        <v>4</v>
      </c>
      <c r="B17" s="28">
        <f>'Test Results (RAW)'!$B17/'Test Results (RAW)'!$B17</f>
        <v>1</v>
      </c>
      <c r="C17" s="28">
        <f>'Test Results (RAW)'!C17/'Test Results (RAW)'!$B17</f>
        <v>1.2409638554216866</v>
      </c>
      <c r="D17" s="28">
        <f>'Test Results (RAW)'!D17/'Test Results (RAW)'!$B17</f>
        <v>1.4497991967871484</v>
      </c>
      <c r="E17" s="28">
        <f>'Test Results (RAW)'!E17/'Test Results (RAW)'!$B17</f>
        <v>1.4819277108433733</v>
      </c>
    </row>
    <row r="18" spans="1:5" s="9" customFormat="1" ht="12.75">
      <c r="A18" s="9" t="s">
        <v>3</v>
      </c>
      <c r="B18" s="16">
        <f>'Test Results (RAW)'!$B18/'Test Results (RAW)'!$B18</f>
        <v>1</v>
      </c>
      <c r="C18" s="16">
        <f>'Test Results (RAW)'!$B18/'Test Results (RAW)'!C18</f>
        <v>1.9348441926345608</v>
      </c>
      <c r="D18" s="16">
        <f>'Test Results (RAW)'!$B18/'Test Results (RAW)'!D18</f>
        <v>2.881856540084388</v>
      </c>
      <c r="E18" s="16">
        <f>'Test Results (RAW)'!$B18/'Test Results (RAW)'!E18</f>
        <v>3.773480662983425</v>
      </c>
    </row>
    <row r="19" spans="2:5" ht="12.75">
      <c r="B19" s="17"/>
      <c r="C19" s="17"/>
      <c r="D19" s="17"/>
      <c r="E19" s="17"/>
    </row>
    <row r="20" spans="1:5" s="9" customFormat="1" ht="15.75">
      <c r="A20" s="12" t="s">
        <v>14</v>
      </c>
      <c r="B20" s="16">
        <f>'Test Results (RAW)'!$B20/'Test Results (RAW)'!$B20</f>
        <v>1</v>
      </c>
      <c r="C20" s="16">
        <f>'Test Results (RAW)'!$B20/'Test Results (RAW)'!C20</f>
        <v>1.5187713310580204</v>
      </c>
      <c r="D20" s="16">
        <f>'Test Results (RAW)'!$B20/'Test Results (RAW)'!D20</f>
        <v>1.5505226480836236</v>
      </c>
      <c r="E20" s="16">
        <f>'Test Results (RAW)'!$B20/'Test Results (RAW)'!E20</f>
        <v>1.5559440559440558</v>
      </c>
    </row>
    <row r="21" spans="2:5" ht="12.75">
      <c r="B21" s="17"/>
      <c r="C21" s="17"/>
      <c r="D21" s="17"/>
      <c r="E21" s="17"/>
    </row>
    <row r="22" spans="1:5" s="9" customFormat="1" ht="15.75">
      <c r="A22" s="12" t="s">
        <v>15</v>
      </c>
      <c r="B22" s="16">
        <f>'Test Results (RAW)'!$B22/'Test Results (RAW)'!$B22</f>
        <v>1</v>
      </c>
      <c r="C22" s="16">
        <f>'Test Results (RAW)'!$B22/'Test Results (RAW)'!C22</f>
        <v>1.396694214876033</v>
      </c>
      <c r="D22" s="16">
        <f>'Test Results (RAW)'!$B22/'Test Results (RAW)'!D22</f>
        <v>1.4695652173913043</v>
      </c>
      <c r="E22" s="16">
        <f>'Test Results (RAW)'!$B22/'Test Results (RAW)'!E22</f>
        <v>1.4824561403508774</v>
      </c>
    </row>
    <row r="23" spans="2:5" ht="12.75">
      <c r="B23" s="17"/>
      <c r="C23" s="17"/>
      <c r="D23" s="17"/>
      <c r="E23" s="17"/>
    </row>
    <row r="24" spans="1:5" s="6" customFormat="1" ht="15.75">
      <c r="A24" s="4" t="s">
        <v>16</v>
      </c>
      <c r="B24" s="29"/>
      <c r="C24" s="29"/>
      <c r="D24" s="29"/>
      <c r="E24" s="29"/>
    </row>
    <row r="25" spans="1:5" s="7" customFormat="1" ht="12.75">
      <c r="A25" s="7" t="s">
        <v>17</v>
      </c>
      <c r="B25" s="28">
        <f>'Test Results (RAW)'!$B25/'Test Results (RAW)'!$B25</f>
        <v>1</v>
      </c>
      <c r="C25" s="28">
        <f>'Test Results (RAW)'!C25/'Test Results (RAW)'!$B25</f>
        <v>2.0434782608695654</v>
      </c>
      <c r="D25" s="28">
        <f>'Test Results (RAW)'!D25/'Test Results (RAW)'!$B25</f>
        <v>2.782608695652174</v>
      </c>
      <c r="E25" s="28">
        <f>'Test Results (RAW)'!E25/'Test Results (RAW)'!$B25</f>
        <v>4.130434782608695</v>
      </c>
    </row>
    <row r="26" spans="1:5" s="7" customFormat="1" ht="12.75">
      <c r="A26" s="7" t="s">
        <v>18</v>
      </c>
      <c r="B26" s="28">
        <f>'Test Results (RAW)'!$B26/'Test Results (RAW)'!$B26</f>
        <v>1</v>
      </c>
      <c r="C26" s="28">
        <f>'Test Results (RAW)'!C26/'Test Results (RAW)'!$B26</f>
        <v>2.0208333333333335</v>
      </c>
      <c r="D26" s="28">
        <f>'Test Results (RAW)'!D26/'Test Results (RAW)'!$B26</f>
        <v>2.7291666666666665</v>
      </c>
      <c r="E26" s="28">
        <f>'Test Results (RAW)'!E26/'Test Results (RAW)'!$B26</f>
        <v>4</v>
      </c>
    </row>
    <row r="27" spans="1:5" s="7" customFormat="1" ht="12.75">
      <c r="A27" s="7" t="s">
        <v>19</v>
      </c>
      <c r="B27" s="28">
        <f>'Test Results (RAW)'!$B27/'Test Results (RAW)'!$B27</f>
        <v>1</v>
      </c>
      <c r="C27" s="28">
        <f>'Test Results (RAW)'!C27/'Test Results (RAW)'!$B27</f>
        <v>2.017543859649123</v>
      </c>
      <c r="D27" s="28">
        <f>'Test Results (RAW)'!D27/'Test Results (RAW)'!$B27</f>
        <v>2.7017543859649122</v>
      </c>
      <c r="E27" s="28">
        <f>'Test Results (RAW)'!E27/'Test Results (RAW)'!$B27</f>
        <v>4.017543859649122</v>
      </c>
    </row>
    <row r="28" spans="1:5" s="7" customFormat="1" ht="12.75">
      <c r="A28" s="7" t="s">
        <v>20</v>
      </c>
      <c r="B28" s="28">
        <f>'Test Results (RAW)'!$B28/'Test Results (RAW)'!$B28</f>
        <v>1</v>
      </c>
      <c r="C28" s="28">
        <f>'Test Results (RAW)'!C28/'Test Results (RAW)'!$B28</f>
        <v>1.9523809523809523</v>
      </c>
      <c r="D28" s="28">
        <f>'Test Results (RAW)'!D28/'Test Results (RAW)'!$B28</f>
        <v>2.8095238095238093</v>
      </c>
      <c r="E28" s="28">
        <f>'Test Results (RAW)'!E28/'Test Results (RAW)'!$B28</f>
        <v>3.9523809523809526</v>
      </c>
    </row>
    <row r="29" spans="1:5" s="7" customFormat="1" ht="12.75">
      <c r="A29" s="7" t="s">
        <v>21</v>
      </c>
      <c r="B29" s="28">
        <f>'Test Results (RAW)'!$B29/'Test Results (RAW)'!$B29</f>
        <v>1</v>
      </c>
      <c r="C29" s="28">
        <f>'Test Results (RAW)'!C29/'Test Results (RAW)'!$B29</f>
        <v>2.048780487804878</v>
      </c>
      <c r="D29" s="28">
        <f>'Test Results (RAW)'!D29/'Test Results (RAW)'!$B29</f>
        <v>2.731707317073171</v>
      </c>
      <c r="E29" s="28">
        <f>'Test Results (RAW)'!E29/'Test Results (RAW)'!$B29</f>
        <v>4.024390243902439</v>
      </c>
    </row>
    <row r="30" spans="1:5" s="7" customFormat="1" ht="12.75">
      <c r="A30" s="7" t="s">
        <v>22</v>
      </c>
      <c r="B30" s="28">
        <f>'Test Results (RAW)'!$B30/'Test Results (RAW)'!$B30</f>
        <v>1</v>
      </c>
      <c r="C30" s="28">
        <f>'Test Results (RAW)'!C30/'Test Results (RAW)'!$B30</f>
        <v>2.0625</v>
      </c>
      <c r="D30" s="28">
        <f>'Test Results (RAW)'!D30/'Test Results (RAW)'!$B30</f>
        <v>2.75</v>
      </c>
      <c r="E30" s="28">
        <f>'Test Results (RAW)'!E30/'Test Results (RAW)'!$B30</f>
        <v>4.0625</v>
      </c>
    </row>
    <row r="31" spans="1:5" s="7" customFormat="1" ht="12.75">
      <c r="A31" s="7" t="s">
        <v>4</v>
      </c>
      <c r="B31" s="28">
        <f>'Test Results (RAW)'!$B31/'Test Results (RAW)'!$B31</f>
        <v>1</v>
      </c>
      <c r="C31" s="28">
        <f>'Test Results (RAW)'!C31/'Test Results (RAW)'!$B31</f>
        <v>2</v>
      </c>
      <c r="D31" s="28">
        <f>'Test Results (RAW)'!D31/'Test Results (RAW)'!$B31</f>
        <v>2.7419354838709675</v>
      </c>
      <c r="E31" s="28">
        <f>'Test Results (RAW)'!E31/'Test Results (RAW)'!$B31</f>
        <v>4</v>
      </c>
    </row>
    <row r="32" spans="2:5" ht="12.75">
      <c r="B32" s="17"/>
      <c r="C32" s="17"/>
      <c r="D32" s="17"/>
      <c r="E32" s="17"/>
    </row>
    <row r="33" spans="1:5" s="6" customFormat="1" ht="15.75">
      <c r="A33" s="4" t="s">
        <v>13</v>
      </c>
      <c r="B33" s="29"/>
      <c r="C33" s="29"/>
      <c r="D33" s="29"/>
      <c r="E33" s="29"/>
    </row>
    <row r="34" spans="1:5" s="9" customFormat="1" ht="12.75">
      <c r="A34" s="9" t="s">
        <v>23</v>
      </c>
      <c r="B34" s="16">
        <f>'Test Results (RAW)'!$B34/'Test Results (RAW)'!$B34</f>
        <v>1</v>
      </c>
      <c r="C34" s="16">
        <f>'Test Results (RAW)'!$B34/'Test Results (RAW)'!C34</f>
        <v>1.0878765247697286</v>
      </c>
      <c r="D34" s="16">
        <f>'Test Results (RAW)'!$B34/'Test Results (RAW)'!D34</f>
        <v>1.0970940814661394</v>
      </c>
      <c r="E34" s="16">
        <f>'Test Results (RAW)'!$B34/'Test Results (RAW)'!E34</f>
        <v>1.1087852838566445</v>
      </c>
    </row>
    <row r="35" spans="1:5" s="9" customFormat="1" ht="12.75">
      <c r="A35" s="9" t="s">
        <v>2</v>
      </c>
      <c r="B35" s="16">
        <f>'Test Results (RAW)'!$B35/'Test Results (RAW)'!$B35</f>
        <v>1</v>
      </c>
      <c r="C35" s="16">
        <f>'Test Results (RAW)'!$B35/'Test Results (RAW)'!C35</f>
        <v>1.0237943149153625</v>
      </c>
      <c r="D35" s="16">
        <f>'Test Results (RAW)'!$B35/'Test Results (RAW)'!D35</f>
        <v>1.0150411652944902</v>
      </c>
      <c r="E35" s="16">
        <f>'Test Results (RAW)'!$B35/'Test Results (RAW)'!E35</f>
        <v>1.0341990643652201</v>
      </c>
    </row>
    <row r="36" spans="1:5" s="9" customFormat="1" ht="12.75">
      <c r="A36" s="9" t="s">
        <v>11</v>
      </c>
      <c r="B36" s="16">
        <f>'Test Results (RAW)'!$B36/'Test Results (RAW)'!$B36</f>
        <v>1</v>
      </c>
      <c r="C36" s="16">
        <f>'Test Results (RAW)'!$B36/'Test Results (RAW)'!C36</f>
        <v>1.1663807890222984</v>
      </c>
      <c r="D36" s="16">
        <f>'Test Results (RAW)'!$B36/'Test Results (RAW)'!D36</f>
        <v>1.189331001311762</v>
      </c>
      <c r="E36" s="16">
        <f>'Test Results (RAW)'!$B36/'Test Results (RAW)'!E36</f>
        <v>1.2167300380228137</v>
      </c>
    </row>
    <row r="37" spans="1:5" s="9" customFormat="1" ht="12.75">
      <c r="A37" s="9" t="s">
        <v>10</v>
      </c>
      <c r="B37" s="16">
        <f>'Test Results (RAW)'!$B37/'Test Results (RAW)'!$B37</f>
        <v>1</v>
      </c>
      <c r="C37" s="16">
        <f>'Test Results (RAW)'!$B37/'Test Results (RAW)'!C37</f>
        <v>1.0947102294826916</v>
      </c>
      <c r="D37" s="16">
        <f>'Test Results (RAW)'!$B37/'Test Results (RAW)'!D37</f>
        <v>1.116200674201864</v>
      </c>
      <c r="E37" s="16">
        <f>'Test Results (RAW)'!$B37/'Test Results (RAW)'!E37</f>
        <v>1.1048086359175662</v>
      </c>
    </row>
    <row r="38" spans="2:5" ht="12.75">
      <c r="B38" s="17"/>
      <c r="C38" s="17"/>
      <c r="D38" s="17"/>
      <c r="E38" s="17"/>
    </row>
    <row r="39" spans="1:5" s="6" customFormat="1" ht="15.75">
      <c r="A39" s="4" t="s">
        <v>12</v>
      </c>
      <c r="B39" s="29"/>
      <c r="C39" s="29"/>
      <c r="D39" s="29"/>
      <c r="E39" s="29"/>
    </row>
    <row r="40" spans="1:5" s="9" customFormat="1" ht="12.75">
      <c r="A40" s="9" t="s">
        <v>23</v>
      </c>
      <c r="B40" s="16">
        <f>'Test Results (RAW)'!$B40/'Test Results (RAW)'!$B40</f>
        <v>1</v>
      </c>
      <c r="C40" s="16">
        <f>'Test Results (RAW)'!$B40/'Test Results (RAW)'!C40</f>
        <v>1.1583471991125902</v>
      </c>
      <c r="D40" s="16">
        <f>'Test Results (RAW)'!$B40/'Test Results (RAW)'!D40</f>
        <v>1.1456390565002743</v>
      </c>
      <c r="E40" s="16">
        <f>'Test Results (RAW)'!$B40/'Test Results (RAW)'!E40</f>
        <v>1.1913861950941245</v>
      </c>
    </row>
    <row r="41" spans="1:5" s="9" customFormat="1" ht="12.75">
      <c r="A41" s="9" t="s">
        <v>11</v>
      </c>
      <c r="B41" s="16">
        <f>'Test Results (RAW)'!$B41/'Test Results (RAW)'!$B41</f>
        <v>1</v>
      </c>
      <c r="C41" s="16">
        <f>'Test Results (RAW)'!$B41/'Test Results (RAW)'!C41</f>
        <v>1.1706817016914404</v>
      </c>
      <c r="D41" s="16">
        <f>'Test Results (RAW)'!$B41/'Test Results (RAW)'!D41</f>
        <v>1.1914449660928534</v>
      </c>
      <c r="E41" s="16">
        <f>'Test Results (RAW)'!$B41/'Test Results (RAW)'!E41</f>
        <v>1.1809720785935884</v>
      </c>
    </row>
    <row r="42" spans="1:5" s="9" customFormat="1" ht="12.75">
      <c r="A42" s="9" t="s">
        <v>2</v>
      </c>
      <c r="B42" s="16">
        <f>'Test Results (RAW)'!$B42/'Test Results (RAW)'!$B42</f>
        <v>1</v>
      </c>
      <c r="C42" s="16">
        <f>'Test Results (RAW)'!$B42/'Test Results (RAW)'!C42</f>
        <v>1.1326687116564418</v>
      </c>
      <c r="D42" s="16">
        <f>'Test Results (RAW)'!$B42/'Test Results (RAW)'!D42</f>
        <v>1.0695148443157132</v>
      </c>
      <c r="E42" s="16">
        <f>'Test Results (RAW)'!$B42/'Test Results (RAW)'!E42</f>
        <v>1.2076860179885527</v>
      </c>
    </row>
    <row r="43" spans="1:5" s="9" customFormat="1" ht="12.75">
      <c r="A43" s="9" t="s">
        <v>24</v>
      </c>
      <c r="B43" s="16">
        <f>'Test Results (RAW)'!$B43/'Test Results (RAW)'!$B43</f>
        <v>1</v>
      </c>
      <c r="C43" s="16">
        <f>'Test Results (RAW)'!$B43/'Test Results (RAW)'!C43</f>
        <v>1.1851851851851851</v>
      </c>
      <c r="D43" s="16">
        <f>'Test Results (RAW)'!$B43/'Test Results (RAW)'!D43</f>
        <v>1.1954022988505748</v>
      </c>
      <c r="E43" s="16">
        <f>'Test Results (RAW)'!$B43/'Test Results (RAW)'!E43</f>
        <v>1.191977077363897</v>
      </c>
    </row>
    <row r="44" spans="2:5" ht="12.75">
      <c r="B44" s="17"/>
      <c r="C44" s="17"/>
      <c r="D44" s="17"/>
      <c r="E44" s="17"/>
    </row>
    <row r="45" spans="1:5" s="6" customFormat="1" ht="15.75">
      <c r="A45" s="4" t="s">
        <v>25</v>
      </c>
      <c r="B45" s="29"/>
      <c r="C45" s="29"/>
      <c r="D45" s="29"/>
      <c r="E45" s="29"/>
    </row>
    <row r="46" spans="1:5" s="7" customFormat="1" ht="12.75">
      <c r="A46" s="7" t="s">
        <v>11</v>
      </c>
      <c r="B46" s="28">
        <f>'Test Results (RAW)'!$B46/'Test Results (RAW)'!$B46</f>
        <v>1</v>
      </c>
      <c r="C46" s="28">
        <f>'Test Results (RAW)'!C46/'Test Results (RAW)'!$B46</f>
        <v>1.0263157894736843</v>
      </c>
      <c r="D46" s="28">
        <f>'Test Results (RAW)'!D46/'Test Results (RAW)'!$B46</f>
        <v>1.0239234449760768</v>
      </c>
      <c r="E46" s="28">
        <f>'Test Results (RAW)'!E46/'Test Results (RAW)'!$B46</f>
        <v>1.035885167464115</v>
      </c>
    </row>
    <row r="47" spans="1:5" s="7" customFormat="1" ht="12.75">
      <c r="A47" s="7" t="s">
        <v>2</v>
      </c>
      <c r="B47" s="28">
        <f>'Test Results (RAW)'!$B47/'Test Results (RAW)'!$B47</f>
        <v>1</v>
      </c>
      <c r="C47" s="28">
        <f>'Test Results (RAW)'!C47/'Test Results (RAW)'!$B47</f>
        <v>1.019047619047619</v>
      </c>
      <c r="D47" s="28">
        <f>'Test Results (RAW)'!D47/'Test Results (RAW)'!$B47</f>
        <v>1.019047619047619</v>
      </c>
      <c r="E47" s="28">
        <f>'Test Results (RAW)'!E47/'Test Results (RAW)'!$B47</f>
        <v>1.0333333333333332</v>
      </c>
    </row>
    <row r="48" spans="1:5" s="7" customFormat="1" ht="12.75">
      <c r="A48" s="7" t="s">
        <v>10</v>
      </c>
      <c r="B48" s="28">
        <f>'Test Results (RAW)'!$B48/'Test Results (RAW)'!$B48</f>
        <v>1</v>
      </c>
      <c r="C48" s="28">
        <f>'Test Results (RAW)'!C48/'Test Results (RAW)'!$B48</f>
        <v>1.0031249999999998</v>
      </c>
      <c r="D48" s="28">
        <f>'Test Results (RAW)'!D48/'Test Results (RAW)'!$B48</f>
        <v>1.0031249999999998</v>
      </c>
      <c r="E48" s="28">
        <f>'Test Results (RAW)'!E48/'Test Results (RAW)'!$B48</f>
        <v>1.00625</v>
      </c>
    </row>
    <row r="49" spans="1:5" s="7" customFormat="1" ht="12.75">
      <c r="A49" s="7" t="s">
        <v>23</v>
      </c>
      <c r="B49" s="28">
        <f>'Test Results (RAW)'!$B49/'Test Results (RAW)'!$B49</f>
        <v>1</v>
      </c>
      <c r="C49" s="28">
        <f>'Test Results (RAW)'!C49/'Test Results (RAW)'!$B49</f>
        <v>1.0083333333333333</v>
      </c>
      <c r="D49" s="28">
        <f>'Test Results (RAW)'!D49/'Test Results (RAW)'!$B49</f>
        <v>1.0083333333333333</v>
      </c>
      <c r="E49" s="28">
        <f>'Test Results (RAW)'!E49/'Test Results (RAW)'!$B49</f>
        <v>1.0250000000000001</v>
      </c>
    </row>
    <row r="50" spans="2:5" ht="12.75">
      <c r="B50" s="17"/>
      <c r="C50" s="17"/>
      <c r="D50" s="17"/>
      <c r="E50" s="17"/>
    </row>
    <row r="51" spans="1:5" s="9" customFormat="1" ht="15.75">
      <c r="A51" s="12" t="s">
        <v>26</v>
      </c>
      <c r="B51" s="16">
        <f>'Test Results (RAW)'!$B51/'Test Results (RAW)'!$B51</f>
        <v>1</v>
      </c>
      <c r="C51" s="16">
        <f>'Test Results (RAW)'!$B51/'Test Results (RAW)'!C51</f>
        <v>1.9541108986615678</v>
      </c>
      <c r="D51" s="16">
        <f>'Test Results (RAW)'!$B51/'Test Results (RAW)'!D51</f>
        <v>2.6965699208443272</v>
      </c>
      <c r="E51" s="16">
        <f>'Test Results (RAW)'!$B51/'Test Results (RAW)'!E51</f>
        <v>3.254777070063694</v>
      </c>
    </row>
    <row r="52" spans="2:5" ht="12.75">
      <c r="B52" s="17"/>
      <c r="C52" s="17"/>
      <c r="D52" s="17"/>
      <c r="E52" s="17"/>
    </row>
    <row r="53" spans="1:5" s="6" customFormat="1" ht="15.75">
      <c r="A53" s="4" t="s">
        <v>27</v>
      </c>
      <c r="B53" s="29"/>
      <c r="C53" s="29"/>
      <c r="D53" s="29"/>
      <c r="E53" s="29"/>
    </row>
    <row r="54" spans="1:5" s="7" customFormat="1" ht="12.75">
      <c r="A54" s="7" t="s">
        <v>28</v>
      </c>
      <c r="B54" s="28">
        <f>'Test Results (RAW)'!$B54/'Test Results (RAW)'!$B54</f>
        <v>1</v>
      </c>
      <c r="C54" s="28">
        <f>'Test Results (RAW)'!C54/'Test Results (RAW)'!$B54</f>
        <v>2.9161877394636018</v>
      </c>
      <c r="D54" s="28">
        <f>'Test Results (RAW)'!D54/'Test Results (RAW)'!$B54</f>
        <v>3.612308429118774</v>
      </c>
      <c r="E54" s="28">
        <f>'Test Results (RAW)'!E54/'Test Results (RAW)'!$B54</f>
        <v>4.335009578544062</v>
      </c>
    </row>
    <row r="55" spans="1:5" s="7" customFormat="1" ht="12.75">
      <c r="A55" s="7" t="s">
        <v>29</v>
      </c>
      <c r="B55" s="28">
        <f>'Test Results (RAW)'!$B55/'Test Results (RAW)'!$B55</f>
        <v>1</v>
      </c>
      <c r="C55" s="28">
        <f>'Test Results (RAW)'!C55/'Test Results (RAW)'!$B55</f>
        <v>2.004262788365095</v>
      </c>
      <c r="D55" s="28">
        <f>'Test Results (RAW)'!D55/'Test Results (RAW)'!$B55</f>
        <v>3.0295887662988963</v>
      </c>
      <c r="E55" s="28">
        <f>'Test Results (RAW)'!E55/'Test Results (RAW)'!$B55</f>
        <v>4.0152958876629885</v>
      </c>
    </row>
    <row r="56" spans="1:5" s="7" customFormat="1" ht="12.75">
      <c r="A56" s="7" t="s">
        <v>30</v>
      </c>
      <c r="B56" s="28">
        <f>'Test Results (RAW)'!$B56/'Test Results (RAW)'!$B56</f>
        <v>1</v>
      </c>
      <c r="C56" s="28">
        <f>'Test Results (RAW)'!C56/'Test Results (RAW)'!$B56</f>
        <v>2.0136912751677856</v>
      </c>
      <c r="D56" s="28">
        <f>'Test Results (RAW)'!D56/'Test Results (RAW)'!$B56</f>
        <v>3.021476510067114</v>
      </c>
      <c r="E56" s="28">
        <f>'Test Results (RAW)'!E56/'Test Results (RAW)'!$B56</f>
        <v>4.000805369127517</v>
      </c>
    </row>
    <row r="57" spans="1:5" s="7" customFormat="1" ht="12.75">
      <c r="A57" s="7" t="s">
        <v>31</v>
      </c>
      <c r="B57" s="28">
        <f>'Test Results (RAW)'!$B57/'Test Results (RAW)'!$B57</f>
        <v>1</v>
      </c>
      <c r="C57" s="28">
        <f>'Test Results (RAW)'!C57/'Test Results (RAW)'!$B57</f>
        <v>2.0289592760180994</v>
      </c>
      <c r="D57" s="28">
        <f>'Test Results (RAW)'!D57/'Test Results (RAW)'!$B57</f>
        <v>2.910407239819004</v>
      </c>
      <c r="E57" s="28">
        <f>'Test Results (RAW)'!E57/'Test Results (RAW)'!$B57</f>
        <v>3.5049773755656104</v>
      </c>
    </row>
    <row r="58" spans="1:5" s="7" customFormat="1" ht="12.75">
      <c r="A58" s="7" t="s">
        <v>32</v>
      </c>
      <c r="B58" s="28">
        <f>'Test Results (RAW)'!$B58/'Test Results (RAW)'!$B58</f>
        <v>1</v>
      </c>
      <c r="C58" s="28">
        <f>'Test Results (RAW)'!C58/'Test Results (RAW)'!$B58</f>
        <v>2.050314465408805</v>
      </c>
      <c r="D58" s="28">
        <f>'Test Results (RAW)'!D58/'Test Results (RAW)'!$B58</f>
        <v>3.084905660377358</v>
      </c>
      <c r="E58" s="28">
        <f>'Test Results (RAW)'!E58/'Test Results (RAW)'!$B58</f>
        <v>4.139712488769092</v>
      </c>
    </row>
    <row r="59" spans="1:5" s="7" customFormat="1" ht="12.75">
      <c r="A59" s="7" t="s">
        <v>33</v>
      </c>
      <c r="B59" s="28">
        <f>'Test Results (RAW)'!$B59/'Test Results (RAW)'!$B59</f>
        <v>1</v>
      </c>
      <c r="C59" s="28">
        <f>'Test Results (RAW)'!C59/'Test Results (RAW)'!$B59</f>
        <v>1.6450167973124301</v>
      </c>
      <c r="D59" s="28">
        <f>'Test Results (RAW)'!D59/'Test Results (RAW)'!$B59</f>
        <v>2.0022396416573347</v>
      </c>
      <c r="E59" s="28">
        <f>'Test Results (RAW)'!E59/'Test Results (RAW)'!$B59</f>
        <v>2.328107502799552</v>
      </c>
    </row>
    <row r="60" spans="1:5" s="7" customFormat="1" ht="12.75">
      <c r="A60" s="7" t="s">
        <v>34</v>
      </c>
      <c r="B60" s="28">
        <f>'Test Results (RAW)'!$B60/'Test Results (RAW)'!$B60</f>
        <v>1</v>
      </c>
      <c r="C60" s="28">
        <f>'Test Results (RAW)'!C60/'Test Results (RAW)'!$B60</f>
        <v>1.98708288482239</v>
      </c>
      <c r="D60" s="28">
        <f>'Test Results (RAW)'!D60/'Test Results (RAW)'!$B60</f>
        <v>3.023681377825619</v>
      </c>
      <c r="E60" s="28">
        <f>'Test Results (RAW)'!E60/'Test Results (RAW)'!$B60</f>
        <v>3.7987082884822394</v>
      </c>
    </row>
    <row r="61" spans="1:5" s="7" customFormat="1" ht="12.75">
      <c r="A61" s="7" t="s">
        <v>35</v>
      </c>
      <c r="B61" s="28">
        <f>'Test Results (RAW)'!$B61/'Test Results (RAW)'!$B61</f>
        <v>1</v>
      </c>
      <c r="C61" s="28">
        <f>'Test Results (RAW)'!C61/'Test Results (RAW)'!$B61</f>
        <v>1.9281731715316497</v>
      </c>
      <c r="D61" s="28">
        <f>'Test Results (RAW)'!D61/'Test Results (RAW)'!$B61</f>
        <v>2.6333224007871436</v>
      </c>
      <c r="E61" s="28">
        <f>'Test Results (RAW)'!E61/'Test Results (RAW)'!$B61</f>
        <v>3.067235159068547</v>
      </c>
    </row>
    <row r="62" spans="1:5" s="7" customFormat="1" ht="12.75">
      <c r="A62" s="7" t="s">
        <v>36</v>
      </c>
      <c r="B62" s="28">
        <f>'Test Results (RAW)'!$B62/'Test Results (RAW)'!$B62</f>
        <v>1</v>
      </c>
      <c r="C62" s="28">
        <f>'Test Results (RAW)'!C62/'Test Results (RAW)'!$B62</f>
        <v>1.2982456140350878</v>
      </c>
      <c r="D62" s="28">
        <f>'Test Results (RAW)'!D62/'Test Results (RAW)'!$B62</f>
        <v>1.413905133203379</v>
      </c>
      <c r="E62" s="28">
        <f>'Test Results (RAW)'!E62/'Test Results (RAW)'!$B62</f>
        <v>1.4307992202729043</v>
      </c>
    </row>
    <row r="63" spans="1:5" s="7" customFormat="1" ht="12.75">
      <c r="A63" s="7" t="s">
        <v>37</v>
      </c>
      <c r="B63" s="28">
        <f>'Test Results (RAW)'!$B63/'Test Results (RAW)'!$B63</f>
        <v>1</v>
      </c>
      <c r="C63" s="28">
        <f>'Test Results (RAW)'!C63/'Test Results (RAW)'!$B63</f>
        <v>1.9560357675111772</v>
      </c>
      <c r="D63" s="28">
        <f>'Test Results (RAW)'!D63/'Test Results (RAW)'!$B63</f>
        <v>2.9411326378539493</v>
      </c>
      <c r="E63" s="28">
        <f>'Test Results (RAW)'!E63/'Test Results (RAW)'!$B63</f>
        <v>4.05290611028316</v>
      </c>
    </row>
    <row r="64" spans="1:5" s="7" customFormat="1" ht="12.75">
      <c r="A64" s="7" t="s">
        <v>38</v>
      </c>
      <c r="B64" s="28">
        <f>'Test Results (RAW)'!$B64/'Test Results (RAW)'!$B64</f>
        <v>1</v>
      </c>
      <c r="C64" s="28">
        <f>'Test Results (RAW)'!C64/'Test Results (RAW)'!$B64</f>
        <v>2.134494436381229</v>
      </c>
      <c r="D64" s="28">
        <f>'Test Results (RAW)'!D64/'Test Results (RAW)'!$B64</f>
        <v>3.0574100951459444</v>
      </c>
      <c r="E64" s="28">
        <f>'Test Results (RAW)'!E64/'Test Results (RAW)'!$B64</f>
        <v>3.9574262215771654</v>
      </c>
    </row>
    <row r="65" spans="1:5" s="7" customFormat="1" ht="12.75">
      <c r="A65" s="7" t="s">
        <v>39</v>
      </c>
      <c r="B65" s="28">
        <f>'Test Results (RAW)'!$B65/'Test Results (RAW)'!$B65</f>
        <v>1</v>
      </c>
      <c r="C65" s="28">
        <f>'Test Results (RAW)'!C65/'Test Results (RAW)'!$B65</f>
        <v>1.9633307868601986</v>
      </c>
      <c r="D65" s="28">
        <f>'Test Results (RAW)'!D65/'Test Results (RAW)'!$B65</f>
        <v>2.7192513368983957</v>
      </c>
      <c r="E65" s="28">
        <f>'Test Results (RAW)'!E65/'Test Results (RAW)'!$B65</f>
        <v>3.3659281894576014</v>
      </c>
    </row>
    <row r="66" spans="2:5" ht="12.75">
      <c r="B66" s="17"/>
      <c r="C66" s="17"/>
      <c r="D66" s="17"/>
      <c r="E66" s="17"/>
    </row>
    <row r="67" spans="1:5" s="7" customFormat="1" ht="15.75">
      <c r="A67" s="13" t="s">
        <v>40</v>
      </c>
      <c r="B67" s="28">
        <f>'Test Results (RAW)'!$B67/'Test Results (RAW)'!$B67</f>
        <v>1</v>
      </c>
      <c r="C67" s="28">
        <f>'Test Results (RAW)'!C67/'Test Results (RAW)'!$B67</f>
        <v>0.9173770491803279</v>
      </c>
      <c r="D67" s="28">
        <f>'Test Results (RAW)'!D67/'Test Results (RAW)'!$B67</f>
        <v>1.022950819672131</v>
      </c>
      <c r="E67" s="28">
        <f>'Test Results (RAW)'!E67/'Test Results (RAW)'!$B67</f>
        <v>1.04</v>
      </c>
    </row>
    <row r="68" spans="2:5" ht="12.75">
      <c r="B68" s="17"/>
      <c r="C68" s="17"/>
      <c r="D68" s="17"/>
      <c r="E68" s="17"/>
    </row>
    <row r="69" spans="1:5" s="6" customFormat="1" ht="15.75">
      <c r="A69" s="4" t="s">
        <v>41</v>
      </c>
      <c r="B69" s="29"/>
      <c r="C69" s="29"/>
      <c r="D69" s="29"/>
      <c r="E69" s="29"/>
    </row>
    <row r="70" spans="1:5" s="7" customFormat="1" ht="12.75">
      <c r="A70" s="7" t="s">
        <v>42</v>
      </c>
      <c r="B70" s="28">
        <f>'Test Results (RAW)'!$B70/'Test Results (RAW)'!$B70</f>
        <v>1</v>
      </c>
      <c r="C70" s="28">
        <f>'Test Results (RAW)'!C70/'Test Results (RAW)'!$B70</f>
        <v>1.2328533535430088</v>
      </c>
      <c r="D70" s="28">
        <f>'Test Results (RAW)'!D70/'Test Results (RAW)'!$B70</f>
        <v>1.303902993558166</v>
      </c>
      <c r="E70" s="28">
        <f>'Test Results (RAW)'!E70/'Test Results (RAW)'!$B70</f>
        <v>1.3563849943160289</v>
      </c>
    </row>
    <row r="71" spans="1:5" s="7" customFormat="1" ht="12.75">
      <c r="A71" s="7" t="s">
        <v>43</v>
      </c>
      <c r="B71" s="28">
        <f>'Test Results (RAW)'!$B71/'Test Results (RAW)'!$B71</f>
        <v>1</v>
      </c>
      <c r="C71" s="28">
        <f>'Test Results (RAW)'!C71/'Test Results (RAW)'!$B71</f>
        <v>0.9504099704821252</v>
      </c>
      <c r="D71" s="28">
        <f>'Test Results (RAW)'!D71/'Test Results (RAW)'!$B71</f>
        <v>1.015874057067891</v>
      </c>
      <c r="E71" s="28">
        <f>'Test Results (RAW)'!E71/'Test Results (RAW)'!$B71</f>
        <v>1.0298458510987207</v>
      </c>
    </row>
    <row r="72" spans="1:5" s="7" customFormat="1" ht="12.75">
      <c r="A72" s="7" t="s">
        <v>4</v>
      </c>
      <c r="B72" s="28">
        <f>'Test Results (RAW)'!$B72/'Test Results (RAW)'!$B72</f>
        <v>1</v>
      </c>
      <c r="C72" s="28">
        <f>'Test Results (RAW)'!C72/'Test Results (RAW)'!$B72</f>
        <v>1.0824685963954124</v>
      </c>
      <c r="D72" s="28">
        <f>'Test Results (RAW)'!D72/'Test Results (RAW)'!$B72</f>
        <v>1.1509193519024212</v>
      </c>
      <c r="E72" s="28">
        <f>'Test Results (RAW)'!E72/'Test Results (RAW)'!$B72</f>
        <v>1.1818678317859093</v>
      </c>
    </row>
    <row r="73" spans="2:5" ht="12.75">
      <c r="B73" s="17"/>
      <c r="C73" s="17"/>
      <c r="D73" s="17"/>
      <c r="E73" s="17"/>
    </row>
    <row r="74" spans="1:5" s="6" customFormat="1" ht="15.75">
      <c r="A74" s="4" t="s">
        <v>44</v>
      </c>
      <c r="B74" s="29"/>
      <c r="C74" s="29"/>
      <c r="D74" s="29"/>
      <c r="E74" s="29"/>
    </row>
    <row r="75" spans="1:5" s="9" customFormat="1" ht="12.75">
      <c r="A75" s="9" t="s">
        <v>45</v>
      </c>
      <c r="B75" s="16">
        <f>'Test Results (RAW)'!$B75/'Test Results (RAW)'!$B75</f>
        <v>1</v>
      </c>
      <c r="C75" s="16">
        <f>'Test Results (RAW)'!$B75/'Test Results (RAW)'!C75</f>
        <v>1.5974962721503623</v>
      </c>
      <c r="D75" s="16">
        <f>'Test Results (RAW)'!$B75/'Test Results (RAW)'!D75</f>
        <v>1.9424029683975288</v>
      </c>
      <c r="E75" s="16">
        <f>'Test Results (RAW)'!$B75/'Test Results (RAW)'!E75</f>
        <v>2.169032652965134</v>
      </c>
    </row>
    <row r="76" spans="1:5" s="9" customFormat="1" ht="12.75">
      <c r="A76" s="9" t="s">
        <v>46</v>
      </c>
      <c r="B76" s="16">
        <f>'Test Results (RAW)'!$B76/'Test Results (RAW)'!$B76</f>
        <v>1</v>
      </c>
      <c r="C76" s="16">
        <f>'Test Results (RAW)'!$B76/'Test Results (RAW)'!C76</f>
        <v>1.371405518799419</v>
      </c>
      <c r="D76" s="16">
        <f>'Test Results (RAW)'!$B76/'Test Results (RAW)'!D76</f>
        <v>1.606540642722117</v>
      </c>
      <c r="E76" s="16">
        <f>'Test Results (RAW)'!$B76/'Test Results (RAW)'!E76</f>
        <v>1.704355847906305</v>
      </c>
    </row>
    <row r="77" spans="1:5" s="9" customFormat="1" ht="12.75">
      <c r="A77" s="9" t="s">
        <v>47</v>
      </c>
      <c r="B77" s="16">
        <f>'Test Results (RAW)'!$B77/'Test Results (RAW)'!$B77</f>
        <v>1</v>
      </c>
      <c r="C77" s="16">
        <f>'Test Results (RAW)'!$B77/'Test Results (RAW)'!C77</f>
        <v>1.4813004886805627</v>
      </c>
      <c r="D77" s="16">
        <f>'Test Results (RAW)'!$B77/'Test Results (RAW)'!D77</f>
        <v>1.7919144880502842</v>
      </c>
      <c r="E77" s="16">
        <f>'Test Results (RAW)'!$B77/'Test Results (RAW)'!E77</f>
        <v>2.007840486650896</v>
      </c>
    </row>
    <row r="78" spans="1:5" s="9" customFormat="1" ht="12.75">
      <c r="A78" s="9" t="s">
        <v>48</v>
      </c>
      <c r="B78" s="16">
        <f>'Test Results (RAW)'!$B78/'Test Results (RAW)'!$B78</f>
        <v>1</v>
      </c>
      <c r="C78" s="16">
        <f>'Test Results (RAW)'!$B78/'Test Results (RAW)'!C78</f>
        <v>1.2541203760224637</v>
      </c>
      <c r="D78" s="16">
        <f>'Test Results (RAW)'!$B78/'Test Results (RAW)'!D78</f>
        <v>1.2564596520196925</v>
      </c>
      <c r="E78" s="16">
        <f>'Test Results (RAW)'!$B78/'Test Results (RAW)'!E78</f>
        <v>1.2719262041355401</v>
      </c>
    </row>
    <row r="79" spans="1:5" s="9" customFormat="1" ht="12.75">
      <c r="A79" s="9" t="s">
        <v>4</v>
      </c>
      <c r="B79" s="16">
        <f>'Test Results (RAW)'!$B79/'Test Results (RAW)'!$B79</f>
        <v>1</v>
      </c>
      <c r="C79" s="16">
        <f>'Test Results (RAW)'!$B79/'Test Results (RAW)'!C79</f>
        <v>1.4203482448828377</v>
      </c>
      <c r="D79" s="16">
        <f>'Test Results (RAW)'!$B79/'Test Results (RAW)'!D79</f>
        <v>1.6280588141621106</v>
      </c>
      <c r="E79" s="16">
        <f>'Test Results (RAW)'!$B79/'Test Results (RAW)'!E79</f>
        <v>1.7528622864000916</v>
      </c>
    </row>
    <row r="80" spans="2:5" ht="12.75">
      <c r="B80" s="17"/>
      <c r="C80" s="17"/>
      <c r="D80" s="17"/>
      <c r="E80" s="17"/>
    </row>
    <row r="81" spans="1:5" s="9" customFormat="1" ht="15.75">
      <c r="A81" s="12" t="s">
        <v>49</v>
      </c>
      <c r="B81" s="16">
        <f>'Test Results (RAW)'!$B81/'Test Results (RAW)'!$B81</f>
        <v>1</v>
      </c>
      <c r="C81" s="16">
        <f>'Test Results (RAW)'!$B81/'Test Results (RAW)'!C81</f>
        <v>1.175771971496437</v>
      </c>
      <c r="D81" s="16">
        <f>'Test Results (RAW)'!$B81/'Test Results (RAW)'!D81</f>
        <v>1.1729857819905212</v>
      </c>
      <c r="E81" s="16">
        <f>'Test Results (RAW)'!$B81/'Test Results (RAW)'!E81</f>
        <v>1.225247524752475</v>
      </c>
    </row>
    <row r="82" spans="2:5" ht="12.75">
      <c r="B82" s="17"/>
      <c r="C82" s="17"/>
      <c r="D82" s="17"/>
      <c r="E82" s="17"/>
    </row>
    <row r="83" spans="1:5" s="9" customFormat="1" ht="15.75">
      <c r="A83" s="12" t="s">
        <v>50</v>
      </c>
      <c r="B83" s="16">
        <f>'Test Results (RAW)'!$B83/'Test Results (RAW)'!$B83</f>
        <v>1</v>
      </c>
      <c r="C83" s="16">
        <f>'Test Results (RAW)'!$B83/'Test Results (RAW)'!C83</f>
        <v>1.96</v>
      </c>
      <c r="D83" s="16">
        <f>'Test Results (RAW)'!$B83/'Test Results (RAW)'!D83</f>
        <v>2.8823529411764706</v>
      </c>
      <c r="E83" s="16">
        <f>'Test Results (RAW)'!$B83/'Test Results (RAW)'!E83</f>
        <v>3.769230769230769</v>
      </c>
    </row>
    <row r="84" spans="2:5" ht="12.75">
      <c r="B84" s="17"/>
      <c r="C84" s="17"/>
      <c r="D84" s="17"/>
      <c r="E84" s="17"/>
    </row>
    <row r="85" spans="1:5" s="9" customFormat="1" ht="15.75">
      <c r="A85" s="12" t="s">
        <v>51</v>
      </c>
      <c r="B85" s="16">
        <f>'Test Results (RAW)'!$B85/'Test Results (RAW)'!$B85</f>
        <v>1</v>
      </c>
      <c r="C85" s="16">
        <f>'Test Results (RAW)'!$B85/'Test Results (RAW)'!C85</f>
        <v>1.0509138381201044</v>
      </c>
      <c r="D85" s="16">
        <f>'Test Results (RAW)'!$B85/'Test Results (RAW)'!D85</f>
        <v>1.0509138381201044</v>
      </c>
      <c r="E85" s="16">
        <f>'Test Results (RAW)'!$B85/'Test Results (RAW)'!E85</f>
        <v>1.0440985732814527</v>
      </c>
    </row>
    <row r="86" spans="2:5" ht="12.75">
      <c r="B86" s="17"/>
      <c r="C86" s="17"/>
      <c r="D86" s="17"/>
      <c r="E86" s="17"/>
    </row>
    <row r="87" spans="1:5" s="9" customFormat="1" ht="15.75">
      <c r="A87" s="12" t="s">
        <v>52</v>
      </c>
      <c r="B87" s="16">
        <f>'Test Results (RAW)'!$B87/'Test Results (RAW)'!$B87</f>
        <v>1</v>
      </c>
      <c r="C87" s="16">
        <f>'Test Results (RAW)'!$B87/'Test Results (RAW)'!C87</f>
        <v>1.1206293706293706</v>
      </c>
      <c r="D87" s="16">
        <f>'Test Results (RAW)'!$B87/'Test Results (RAW)'!D87</f>
        <v>1.1365248226950353</v>
      </c>
      <c r="E87" s="16">
        <f>'Test Results (RAW)'!$B87/'Test Results (RAW)'!E87</f>
        <v>1.1167247386759582</v>
      </c>
    </row>
    <row r="88" spans="2:5" ht="12.75">
      <c r="B88" s="17"/>
      <c r="C88" s="17"/>
      <c r="D88" s="17"/>
      <c r="E88" s="17"/>
    </row>
    <row r="89" spans="1:5" s="6" customFormat="1" ht="15.75">
      <c r="A89" s="4" t="s">
        <v>53</v>
      </c>
      <c r="B89" s="29"/>
      <c r="C89" s="29"/>
      <c r="D89" s="29"/>
      <c r="E89" s="29"/>
    </row>
    <row r="90" spans="1:5" s="9" customFormat="1" ht="12.75">
      <c r="A90" s="9" t="s">
        <v>54</v>
      </c>
      <c r="B90" s="16">
        <f>'Test Results (RAW)'!$B90/'Test Results (RAW)'!$B90</f>
        <v>1</v>
      </c>
      <c r="C90" s="16">
        <f>'Test Results (RAW)'!$B90/'Test Results (RAW)'!C90</f>
        <v>1.7890961262553802</v>
      </c>
      <c r="D90" s="16">
        <f>'Test Results (RAW)'!$B90/'Test Results (RAW)'!D90</f>
        <v>2.384321223709369</v>
      </c>
      <c r="E90" s="16">
        <f>'Test Results (RAW)'!$B90/'Test Results (RAW)'!E90</f>
        <v>2.8340909090909094</v>
      </c>
    </row>
    <row r="91" spans="1:5" s="9" customFormat="1" ht="12.75">
      <c r="A91" s="9" t="s">
        <v>55</v>
      </c>
      <c r="B91" s="16">
        <f>'Test Results (RAW)'!$B91/'Test Results (RAW)'!$B91</f>
        <v>1</v>
      </c>
      <c r="C91" s="16">
        <f>'Test Results (RAW)'!$B91/'Test Results (RAW)'!C91</f>
        <v>1.5720081135902635</v>
      </c>
      <c r="D91" s="16">
        <f>'Test Results (RAW)'!$B91/'Test Results (RAW)'!D91</f>
        <v>1.9521410579345087</v>
      </c>
      <c r="E91" s="16">
        <f>'Test Results (RAW)'!$B91/'Test Results (RAW)'!E91</f>
        <v>2.129120879120879</v>
      </c>
    </row>
    <row r="92" spans="1:5" s="9" customFormat="1" ht="12.75">
      <c r="A92" s="9" t="s">
        <v>56</v>
      </c>
      <c r="B92" s="16">
        <f>'Test Results (RAW)'!$B92/'Test Results (RAW)'!$B92</f>
        <v>1</v>
      </c>
      <c r="C92" s="16">
        <f>'Test Results (RAW)'!$B92/'Test Results (RAW)'!C92</f>
        <v>1.6867469879518073</v>
      </c>
      <c r="D92" s="16">
        <f>'Test Results (RAW)'!$B92/'Test Results (RAW)'!D92</f>
        <v>2.1483375959079285</v>
      </c>
      <c r="E92" s="16">
        <f>'Test Results (RAW)'!$B92/'Test Results (RAW)'!E92</f>
        <v>2.4489795918367347</v>
      </c>
    </row>
    <row r="93" spans="1:5" s="9" customFormat="1" ht="12.75">
      <c r="A93" s="9" t="s">
        <v>57</v>
      </c>
      <c r="B93" s="16">
        <f>'Test Results (RAW)'!$B93/'Test Results (RAW)'!$B93</f>
        <v>1</v>
      </c>
      <c r="C93" s="16">
        <f>'Test Results (RAW)'!$B93/'Test Results (RAW)'!C93</f>
        <v>1.289655172413793</v>
      </c>
      <c r="D93" s="16">
        <f>'Test Results (RAW)'!$B93/'Test Results (RAW)'!D93</f>
        <v>1.464751958224543</v>
      </c>
      <c r="E93" s="16">
        <f>'Test Results (RAW)'!$B93/'Test Results (RAW)'!E93</f>
        <v>1.5286103542234333</v>
      </c>
    </row>
    <row r="94" spans="1:5" s="9" customFormat="1" ht="12.75">
      <c r="A94" s="9" t="s">
        <v>58</v>
      </c>
      <c r="B94" s="16">
        <f>'Test Results (RAW)'!$B94/'Test Results (RAW)'!$B94</f>
        <v>1</v>
      </c>
      <c r="C94" s="16">
        <f>'Test Results (RAW)'!$B94/'Test Results (RAW)'!C94</f>
        <v>1.7793880837359097</v>
      </c>
      <c r="D94" s="16">
        <f>'Test Results (RAW)'!$B94/'Test Results (RAW)'!D94</f>
        <v>2.402173913043478</v>
      </c>
      <c r="E94" s="16">
        <f>'Test Results (RAW)'!$B94/'Test Results (RAW)'!E94</f>
        <v>2.8260869565217392</v>
      </c>
    </row>
    <row r="95" spans="1:5" s="9" customFormat="1" ht="12.75">
      <c r="A95" s="9" t="s">
        <v>59</v>
      </c>
      <c r="B95" s="16">
        <f>'Test Results (RAW)'!$B95/'Test Results (RAW)'!$B95</f>
        <v>1</v>
      </c>
      <c r="C95" s="16">
        <f>'Test Results (RAW)'!$B95/'Test Results (RAW)'!C95</f>
        <v>1.4320712694877504</v>
      </c>
      <c r="D95" s="16">
        <f>'Test Results (RAW)'!$B95/'Test Results (RAW)'!D95</f>
        <v>1.6832460732984296</v>
      </c>
      <c r="E95" s="16">
        <f>'Test Results (RAW)'!$B95/'Test Results (RAW)'!E95</f>
        <v>1.8112676056338024</v>
      </c>
    </row>
    <row r="96" spans="1:5" s="9" customFormat="1" ht="12.75">
      <c r="A96" s="9" t="s">
        <v>60</v>
      </c>
      <c r="B96" s="16">
        <f>'Test Results (RAW)'!$B96/'Test Results (RAW)'!$B96</f>
        <v>1</v>
      </c>
      <c r="C96" s="16">
        <f>'Test Results (RAW)'!$B96/'Test Results (RAW)'!C96</f>
        <v>1.4130434782608696</v>
      </c>
      <c r="D96" s="16">
        <f>'Test Results (RAW)'!$B96/'Test Results (RAW)'!D96</f>
        <v>1.6525423728813555</v>
      </c>
      <c r="E96" s="16">
        <f>'Test Results (RAW)'!$B96/'Test Results (RAW)'!E96</f>
        <v>1.7528089887640446</v>
      </c>
    </row>
    <row r="97" spans="1:5" s="9" customFormat="1" ht="12.75">
      <c r="A97" s="9" t="s">
        <v>61</v>
      </c>
      <c r="B97" s="16">
        <f>'Test Results (RAW)'!$B97/'Test Results (RAW)'!$B97</f>
        <v>1</v>
      </c>
      <c r="C97" s="16">
        <f>'Test Results (RAW)'!$B97/'Test Results (RAW)'!C97</f>
        <v>1.1068840579710144</v>
      </c>
      <c r="D97" s="16">
        <f>'Test Results (RAW)'!$B97/'Test Results (RAW)'!D97</f>
        <v>1.1484962406015036</v>
      </c>
      <c r="E97" s="16">
        <f>'Test Results (RAW)'!$B97/'Test Results (RAW)'!E97</f>
        <v>1.146341463414634</v>
      </c>
    </row>
    <row r="98" spans="1:5" s="9" customFormat="1" ht="12.75">
      <c r="A98" s="9" t="s">
        <v>4</v>
      </c>
      <c r="B98" s="16">
        <f>'Test Results (RAW)'!$B98/'Test Results (RAW)'!$B98</f>
        <v>1</v>
      </c>
      <c r="C98" s="16">
        <f>'Test Results (RAW)'!$B98/'Test Results (RAW)'!C98</f>
        <v>1.490968801313629</v>
      </c>
      <c r="D98" s="16">
        <f>'Test Results (RAW)'!$B98/'Test Results (RAW)'!D98</f>
        <v>1.8051689860834992</v>
      </c>
      <c r="E98" s="16">
        <f>'Test Results (RAW)'!$B98/'Test Results (RAW)'!E98</f>
        <v>1.9739130434782608</v>
      </c>
    </row>
    <row r="99" spans="2:5" ht="12.75">
      <c r="B99" s="17"/>
      <c r="C99" s="17"/>
      <c r="D99" s="17"/>
      <c r="E99" s="17"/>
    </row>
    <row r="100" spans="1:5" s="9" customFormat="1" ht="15.75">
      <c r="A100" s="12" t="s">
        <v>62</v>
      </c>
      <c r="B100" s="16">
        <f>'Test Results (RAW)'!$B100/'Test Results (RAW)'!$B100</f>
        <v>1</v>
      </c>
      <c r="C100" s="16">
        <f>'Test Results (RAW)'!$B100/'Test Results (RAW)'!C100</f>
        <v>1.1875</v>
      </c>
      <c r="D100" s="16">
        <f>'Test Results (RAW)'!$B100/'Test Results (RAW)'!D100</f>
        <v>1.2610619469026547</v>
      </c>
      <c r="E100" s="16">
        <f>'Test Results (RAW)'!$B100/'Test Results (RAW)'!E100</f>
        <v>1.2610619469026547</v>
      </c>
    </row>
    <row r="101" spans="2:5" ht="12.75">
      <c r="B101" s="17"/>
      <c r="C101" s="17"/>
      <c r="D101" s="17"/>
      <c r="E101" s="17"/>
    </row>
    <row r="102" spans="1:5" s="9" customFormat="1" ht="15.75">
      <c r="A102" s="12" t="s">
        <v>63</v>
      </c>
      <c r="B102" s="16">
        <f>'Test Results (RAW)'!$B102/'Test Results (RAW)'!$B102</f>
        <v>1</v>
      </c>
      <c r="C102" s="16">
        <f>'Test Results (RAW)'!$B102/'Test Results (RAW)'!C102</f>
        <v>1.32010582010582</v>
      </c>
      <c r="D102" s="16">
        <f>'Test Results (RAW)'!$B102/'Test Results (RAW)'!D102</f>
        <v>1.5642633228840126</v>
      </c>
      <c r="E102" s="16">
        <f>'Test Results (RAW)'!$B102/'Test Results (RAW)'!E102</f>
        <v>1.6414473684210527</v>
      </c>
    </row>
    <row r="103" spans="2:5" ht="12.75">
      <c r="B103" s="17"/>
      <c r="C103" s="17"/>
      <c r="D103" s="17"/>
      <c r="E103" s="17"/>
    </row>
    <row r="104" spans="1:5" s="9" customFormat="1" ht="15.75">
      <c r="A104" s="12" t="s">
        <v>64</v>
      </c>
      <c r="B104" s="16">
        <f>'Test Results (RAW)'!$B104/'Test Results (RAW)'!$B104</f>
        <v>1</v>
      </c>
      <c r="C104" s="16">
        <f>'Test Results (RAW)'!$B104/'Test Results (RAW)'!C104</f>
        <v>1.6643550624133145</v>
      </c>
      <c r="D104" s="16">
        <f>'Test Results (RAW)'!$B104/'Test Results (RAW)'!D104</f>
        <v>2.1582733812949635</v>
      </c>
      <c r="E104" s="16">
        <f>'Test Results (RAW)'!$B104/'Test Results (RAW)'!E104</f>
        <v>2.531645569620253</v>
      </c>
    </row>
    <row r="105" spans="2:5" ht="12.75">
      <c r="B105" s="17"/>
      <c r="C105" s="17"/>
      <c r="D105" s="17"/>
      <c r="E105" s="17"/>
    </row>
    <row r="106" spans="1:5" s="9" customFormat="1" ht="15.75">
      <c r="A106" s="12" t="s">
        <v>65</v>
      </c>
      <c r="B106" s="16">
        <f>'Test Results (RAW)'!$B106/'Test Results (RAW)'!$B106</f>
        <v>1</v>
      </c>
      <c r="C106" s="16">
        <f>'Test Results (RAW)'!$B106/'Test Results (RAW)'!C106</f>
        <v>1.790438247011952</v>
      </c>
      <c r="D106" s="16">
        <f>'Test Results (RAW)'!$B106/'Test Results (RAW)'!D106</f>
        <v>2.4530567685589513</v>
      </c>
      <c r="E106" s="16">
        <f>'Test Results (RAW)'!$B106/'Test Results (RAW)'!E106</f>
        <v>3.4675925925925926</v>
      </c>
    </row>
    <row r="107" spans="2:5" ht="12.75">
      <c r="B107" s="17"/>
      <c r="C107" s="17"/>
      <c r="D107" s="17"/>
      <c r="E107" s="17"/>
    </row>
    <row r="108" spans="1:5" s="9" customFormat="1" ht="15.75">
      <c r="A108" s="12" t="s">
        <v>66</v>
      </c>
      <c r="B108" s="16">
        <f>'Test Results (RAW)'!$B108/'Test Results (RAW)'!$B108</f>
        <v>1</v>
      </c>
      <c r="C108" s="16">
        <f>'Test Results (RAW)'!$B108/'Test Results (RAW)'!C108</f>
        <v>1.225512528473804</v>
      </c>
      <c r="D108" s="16">
        <f>'Test Results (RAW)'!$B108/'Test Results (RAW)'!D108</f>
        <v>1.4120734908136483</v>
      </c>
      <c r="E108" s="16">
        <f>'Test Results (RAW)'!$B108/'Test Results (RAW)'!E108</f>
        <v>1.5549132947976878</v>
      </c>
    </row>
    <row r="109" spans="2:5" ht="12.75">
      <c r="B109" s="17"/>
      <c r="C109" s="17"/>
      <c r="D109" s="17"/>
      <c r="E109" s="17"/>
    </row>
    <row r="110" spans="1:5" s="6" customFormat="1" ht="15.75">
      <c r="A110" s="4" t="s">
        <v>67</v>
      </c>
      <c r="B110" s="29"/>
      <c r="C110" s="29"/>
      <c r="D110" s="29"/>
      <c r="E110" s="29"/>
    </row>
    <row r="111" spans="1:5" s="9" customFormat="1" ht="12.75">
      <c r="A111" s="9" t="s">
        <v>68</v>
      </c>
      <c r="B111" s="16">
        <f>'Test Results (RAW)'!$B111/'Test Results (RAW)'!$B111</f>
        <v>1</v>
      </c>
      <c r="C111" s="16">
        <f>'Test Results (RAW)'!$B111/'Test Results (RAW)'!C111</f>
        <v>1.8867924528301885</v>
      </c>
      <c r="D111" s="16">
        <f>'Test Results (RAW)'!$B111/'Test Results (RAW)'!D111</f>
        <v>2.7777777777777777</v>
      </c>
      <c r="E111" s="16">
        <f>'Test Results (RAW)'!$B111/'Test Results (RAW)'!E111</f>
        <v>3.846153846153846</v>
      </c>
    </row>
    <row r="112" spans="1:5" s="9" customFormat="1" ht="12.75">
      <c r="A112" s="9" t="s">
        <v>69</v>
      </c>
      <c r="B112" s="16">
        <f>'Test Results (RAW)'!$B112/'Test Results (RAW)'!$B112</f>
        <v>1</v>
      </c>
      <c r="C112" s="16">
        <f>'Test Results (RAW)'!$B112/'Test Results (RAW)'!C112</f>
        <v>1.4999999999999998</v>
      </c>
      <c r="D112" s="16">
        <f>'Test Results (RAW)'!$B112/'Test Results (RAW)'!D112</f>
        <v>2.9999999999999996</v>
      </c>
      <c r="E112" s="16">
        <f>'Test Results (RAW)'!$B112/'Test Results (RAW)'!E112</f>
        <v>2.9999999999999996</v>
      </c>
    </row>
    <row r="113" spans="2:5" ht="12.75">
      <c r="B113" s="17"/>
      <c r="C113" s="17"/>
      <c r="D113" s="17"/>
      <c r="E113" s="17"/>
    </row>
    <row r="114" spans="1:5" s="7" customFormat="1" ht="15.75">
      <c r="A114" s="13" t="s">
        <v>72</v>
      </c>
      <c r="B114" s="28">
        <f>'Test Results (RAW)'!$B116/'Test Results (RAW)'!$B116</f>
        <v>1</v>
      </c>
      <c r="C114" s="28">
        <f>'Test Results (RAW)'!C116/'Test Results (RAW)'!$B116</f>
        <v>1.1924778761061945</v>
      </c>
      <c r="D114" s="28">
        <f>'Test Results (RAW)'!D116/'Test Results (RAW)'!$B116</f>
        <v>1.2035398230088494</v>
      </c>
      <c r="E114" s="28">
        <f>'Test Results (RAW)'!E116/'Test Results (RAW)'!$B116</f>
        <v>1.2035398230088494</v>
      </c>
    </row>
    <row r="115" spans="2:5" ht="12.75">
      <c r="B115" s="17"/>
      <c r="C115" s="17"/>
      <c r="D115" s="17"/>
      <c r="E115" s="17"/>
    </row>
    <row r="116" spans="1:5" s="6" customFormat="1" ht="15.75">
      <c r="A116" s="4" t="s">
        <v>73</v>
      </c>
      <c r="B116" s="29"/>
      <c r="C116" s="29"/>
      <c r="D116" s="29"/>
      <c r="E116" s="29"/>
    </row>
    <row r="117" spans="1:5" s="7" customFormat="1" ht="12.75">
      <c r="A117" s="7" t="s">
        <v>74</v>
      </c>
      <c r="B117" s="28">
        <f>'Test Results (RAW)'!$B119/'Test Results (RAW)'!$B119</f>
        <v>1</v>
      </c>
      <c r="C117" s="28">
        <f>'Test Results (RAW)'!C119/'Test Results (RAW)'!$B119</f>
        <v>1.5461444834252167</v>
      </c>
      <c r="D117" s="28">
        <f>'Test Results (RAW)'!D119/'Test Results (RAW)'!$B119</f>
        <v>1.589102885372664</v>
      </c>
      <c r="E117" s="28">
        <f>'Test Results (RAW)'!E119/'Test Results (RAW)'!$B119</f>
        <v>1.59175198682609</v>
      </c>
    </row>
    <row r="118" spans="1:5" s="7" customFormat="1" ht="12.75">
      <c r="A118" s="7" t="s">
        <v>75</v>
      </c>
      <c r="B118" s="28">
        <f>'Test Results (RAW)'!$B120/'Test Results (RAW)'!$B120</f>
        <v>1</v>
      </c>
      <c r="C118" s="28">
        <f>'Test Results (RAW)'!C120/'Test Results (RAW)'!$B120</f>
        <v>1.0756972111553784</v>
      </c>
      <c r="D118" s="28">
        <f>'Test Results (RAW)'!D120/'Test Results (RAW)'!$B120</f>
        <v>1.1089214570290267</v>
      </c>
      <c r="E118" s="28">
        <f>'Test Results (RAW)'!E120/'Test Results (RAW)'!$B120</f>
        <v>1.0979652817302221</v>
      </c>
    </row>
    <row r="119" spans="1:5" s="7" customFormat="1" ht="12.75">
      <c r="A119" s="7" t="s">
        <v>76</v>
      </c>
      <c r="B119" s="28">
        <f>'Test Results (RAW)'!$B121/'Test Results (RAW)'!$B121</f>
        <v>1</v>
      </c>
      <c r="C119" s="28">
        <f>'Test Results (RAW)'!C121/'Test Results (RAW)'!$B121</f>
        <v>1.8399851723711849</v>
      </c>
      <c r="D119" s="28">
        <f>'Test Results (RAW)'!D121/'Test Results (RAW)'!$B121</f>
        <v>1.760842703570987</v>
      </c>
      <c r="E119" s="28">
        <f>'Test Results (RAW)'!E121/'Test Results (RAW)'!$B121</f>
        <v>1.7507722723341157</v>
      </c>
    </row>
    <row r="120" spans="1:5" s="7" customFormat="1" ht="12.75">
      <c r="A120" s="7" t="s">
        <v>77</v>
      </c>
      <c r="B120" s="28">
        <f>'Test Results (RAW)'!$B122/'Test Results (RAW)'!$B122</f>
        <v>1</v>
      </c>
      <c r="C120" s="28">
        <f>'Test Results (RAW)'!C122/'Test Results (RAW)'!$B122</f>
        <v>1.6853498712848118</v>
      </c>
      <c r="D120" s="28">
        <f>'Test Results (RAW)'!D122/'Test Results (RAW)'!$B122</f>
        <v>1.7059443014275686</v>
      </c>
      <c r="E120" s="28">
        <f>'Test Results (RAW)'!E122/'Test Results (RAW)'!$B122</f>
        <v>1.7086356190030425</v>
      </c>
    </row>
    <row r="121" spans="2:5" ht="12.75">
      <c r="B121" s="17"/>
      <c r="C121" s="17"/>
      <c r="D121" s="17"/>
      <c r="E121" s="17"/>
    </row>
    <row r="122" spans="1:5" s="7" customFormat="1" ht="15.75">
      <c r="A122" s="13" t="s">
        <v>78</v>
      </c>
      <c r="B122" s="28">
        <f>'Test Results (RAW)'!$B124/'Test Results (RAW)'!$B124</f>
        <v>1</v>
      </c>
      <c r="C122" s="28">
        <f>'Test Results (RAW)'!C124/'Test Results (RAW)'!$B124</f>
        <v>1.8920454545454541</v>
      </c>
      <c r="D122" s="28">
        <f>'Test Results (RAW)'!D124/'Test Results (RAW)'!$B124</f>
        <v>2.0795454545454546</v>
      </c>
      <c r="E122" s="28">
        <f>'Test Results (RAW)'!E124/'Test Results (RAW)'!$B124</f>
        <v>2.3352272727272725</v>
      </c>
    </row>
    <row r="123" spans="2:5" ht="12.75">
      <c r="B123" s="17"/>
      <c r="C123" s="17"/>
      <c r="D123" s="17"/>
      <c r="E123" s="17"/>
    </row>
    <row r="124" spans="1:5" s="7" customFormat="1" ht="15.75">
      <c r="A124" s="13" t="s">
        <v>79</v>
      </c>
      <c r="B124" s="28">
        <f>'Test Results (RAW)'!$B126/'Test Results (RAW)'!$B126</f>
        <v>1</v>
      </c>
      <c r="C124" s="28">
        <f>'Test Results (RAW)'!C126/'Test Results (RAW)'!$B126</f>
        <v>4.122222222222223</v>
      </c>
      <c r="D124" s="28">
        <f>'Test Results (RAW)'!D126/'Test Results (RAW)'!$B126</f>
        <v>6.1</v>
      </c>
      <c r="E124" s="28">
        <f>'Test Results (RAW)'!E126/'Test Results (RAW)'!$B126</f>
        <v>6.7555555555555555</v>
      </c>
    </row>
    <row r="125" spans="2:5" ht="12.75">
      <c r="B125" s="17"/>
      <c r="C125" s="17"/>
      <c r="D125" s="17"/>
      <c r="E125" s="17"/>
    </row>
    <row r="126" spans="1:5" s="6" customFormat="1" ht="15.75">
      <c r="A126" s="4" t="s">
        <v>80</v>
      </c>
      <c r="B126" s="29"/>
      <c r="C126" s="29"/>
      <c r="D126" s="29"/>
      <c r="E126" s="29"/>
    </row>
    <row r="127" spans="1:5" s="7" customFormat="1" ht="12.75">
      <c r="A127" s="7" t="s">
        <v>81</v>
      </c>
      <c r="B127" s="28">
        <f>'Test Results (RAW)'!$B129/'Test Results (RAW)'!$B129</f>
        <v>1</v>
      </c>
      <c r="C127" s="28">
        <f>'Test Results (RAW)'!C129/'Test Results (RAW)'!$B129</f>
        <v>1</v>
      </c>
      <c r="D127" s="28">
        <f>'Test Results (RAW)'!D129/'Test Results (RAW)'!$B129</f>
        <v>1</v>
      </c>
      <c r="E127" s="28">
        <f>'Test Results (RAW)'!E129/'Test Results (RAW)'!$B129</f>
        <v>1</v>
      </c>
    </row>
    <row r="128" spans="1:5" s="7" customFormat="1" ht="12.75">
      <c r="A128" s="7" t="s">
        <v>82</v>
      </c>
      <c r="B128" s="28">
        <f>'Test Results (RAW)'!$B130/'Test Results (RAW)'!$B130</f>
        <v>1</v>
      </c>
      <c r="C128" s="28">
        <f>'Test Results (RAW)'!C130/'Test Results (RAW)'!$B130</f>
        <v>1.7037037037037037</v>
      </c>
      <c r="D128" s="28">
        <f>'Test Results (RAW)'!D130/'Test Results (RAW)'!$B130</f>
        <v>1.7037037037037037</v>
      </c>
      <c r="E128" s="28">
        <f>'Test Results (RAW)'!E130/'Test Results (RAW)'!$B130</f>
        <v>1.7037037037037037</v>
      </c>
    </row>
    <row r="129" spans="1:5" s="7" customFormat="1" ht="12.75">
      <c r="A129" s="7" t="s">
        <v>83</v>
      </c>
      <c r="B129" s="28">
        <f>'Test Results (RAW)'!$B131/'Test Results (RAW)'!$B131</f>
        <v>1</v>
      </c>
      <c r="C129" s="28">
        <f>'Test Results (RAW)'!C131/'Test Results (RAW)'!$B131</f>
        <v>1</v>
      </c>
      <c r="D129" s="28">
        <f>'Test Results (RAW)'!D131/'Test Results (RAW)'!$B131</f>
        <v>1</v>
      </c>
      <c r="E129" s="28">
        <f>'Test Results (RAW)'!E131/'Test Results (RAW)'!$B131</f>
        <v>1</v>
      </c>
    </row>
    <row r="130" spans="2:5" ht="12.75">
      <c r="B130" s="17"/>
      <c r="C130" s="17"/>
      <c r="D130" s="17"/>
      <c r="E130" s="17"/>
    </row>
    <row r="131" spans="1:5" s="7" customFormat="1" ht="15.75">
      <c r="A131" s="13" t="s">
        <v>84</v>
      </c>
      <c r="B131" s="28">
        <f>'Test Results (RAW)'!$B133/'Test Results (RAW)'!$B133</f>
        <v>1</v>
      </c>
      <c r="C131" s="28">
        <f>'Test Results (RAW)'!C133/'Test Results (RAW)'!$B133</f>
        <v>1.7377049180327868</v>
      </c>
      <c r="D131" s="28">
        <f>'Test Results (RAW)'!D133/'Test Results (RAW)'!$B133</f>
        <v>2.081967213114754</v>
      </c>
      <c r="E131" s="28">
        <f>'Test Results (RAW)'!E133/'Test Results (RAW)'!$B133</f>
        <v>2.180327868852459</v>
      </c>
    </row>
    <row r="132" spans="2:5" ht="12.75">
      <c r="B132" s="17"/>
      <c r="C132" s="17"/>
      <c r="D132" s="17"/>
      <c r="E132" s="17"/>
    </row>
    <row r="133" spans="1:5" s="7" customFormat="1" ht="15.75">
      <c r="A133" s="13" t="s">
        <v>85</v>
      </c>
      <c r="B133" s="28">
        <f>'Test Results (RAW)'!$B135/'Test Results (RAW)'!$B135</f>
        <v>1</v>
      </c>
      <c r="C133" s="28">
        <f>'Test Results (RAW)'!C135/'Test Results (RAW)'!$B135</f>
        <v>1.6377358490566036</v>
      </c>
      <c r="D133" s="28">
        <f>'Test Results (RAW)'!D135/'Test Results (RAW)'!$B135</f>
        <v>1.788679245283019</v>
      </c>
      <c r="E133" s="28">
        <f>'Test Results (RAW)'!E135/'Test Results (RAW)'!$B135</f>
        <v>1.788679245283019</v>
      </c>
    </row>
    <row r="134" spans="2:5" ht="12.75">
      <c r="B134" s="17"/>
      <c r="C134" s="17"/>
      <c r="D134" s="17"/>
      <c r="E134" s="17"/>
    </row>
    <row r="135" spans="1:5" s="7" customFormat="1" ht="15.75">
      <c r="A135" s="13" t="s">
        <v>86</v>
      </c>
      <c r="B135" s="28">
        <f>'Test Results (RAW)'!$B137/'Test Results (RAW)'!$B137</f>
        <v>1</v>
      </c>
      <c r="C135" s="28">
        <f>'Test Results (RAW)'!C137/'Test Results (RAW)'!$B137</f>
        <v>1.4827586206896552</v>
      </c>
      <c r="D135" s="28">
        <f>'Test Results (RAW)'!D137/'Test Results (RAW)'!$B137</f>
        <v>1.931034482758621</v>
      </c>
      <c r="E135" s="28">
        <f>'Test Results (RAW)'!E137/'Test Results (RAW)'!$B137</f>
        <v>2.32183908045977</v>
      </c>
    </row>
    <row r="136" spans="2:5" ht="12.75">
      <c r="B136" s="17"/>
      <c r="C136" s="17"/>
      <c r="D136" s="17"/>
      <c r="E136" s="17"/>
    </row>
    <row r="137" spans="1:5" s="7" customFormat="1" ht="15.75">
      <c r="A137" s="13" t="s">
        <v>87</v>
      </c>
      <c r="B137" s="28">
        <f>'Test Results (RAW)'!$B139/'Test Results (RAW)'!$B139</f>
        <v>1</v>
      </c>
      <c r="C137" s="28">
        <f>'Test Results (RAW)'!C139/'Test Results (RAW)'!$B139</f>
        <v>1.7014925373134329</v>
      </c>
      <c r="D137" s="28">
        <f>'Test Results (RAW)'!D139/'Test Results (RAW)'!$B139</f>
        <v>1.9104477611940298</v>
      </c>
      <c r="E137" s="28">
        <f>'Test Results (RAW)'!E139/'Test Results (RAW)'!$B139</f>
        <v>1.791044776119403</v>
      </c>
    </row>
    <row r="138" spans="2:5" ht="12.75">
      <c r="B138" s="17"/>
      <c r="C138" s="17"/>
      <c r="D138" s="17"/>
      <c r="E138" s="17"/>
    </row>
    <row r="139" spans="1:5" s="7" customFormat="1" ht="15.75">
      <c r="A139" s="13" t="s">
        <v>109</v>
      </c>
      <c r="B139" s="28">
        <f>'Test Results (RAW)'!$B141/'Test Results (RAW)'!$B141</f>
        <v>1</v>
      </c>
      <c r="C139" s="28">
        <f>'Test Results (RAW)'!C141/'Test Results (RAW)'!$B141</f>
        <v>2.2593984962406015</v>
      </c>
      <c r="D139" s="28">
        <f>'Test Results (RAW)'!D141/'Test Results (RAW)'!$B141</f>
        <v>2.2857142857142856</v>
      </c>
      <c r="E139" s="28">
        <f>'Test Results (RAW)'!E141/'Test Results (RAW)'!$B141</f>
        <v>2.2669172932330826</v>
      </c>
    </row>
    <row r="140" spans="2:5" ht="12.75">
      <c r="B140" s="17"/>
      <c r="C140" s="17"/>
      <c r="D140" s="17"/>
      <c r="E140" s="17"/>
    </row>
    <row r="141" spans="1:5" s="7" customFormat="1" ht="15.75">
      <c r="A141" s="13" t="s">
        <v>110</v>
      </c>
      <c r="B141" s="28">
        <f>'Test Results (RAW)'!$B143/'Test Results (RAW)'!$B143</f>
        <v>1</v>
      </c>
      <c r="C141" s="28">
        <f>'Test Results (RAW)'!C143/'Test Results (RAW)'!$B143</f>
        <v>1.4246575342465753</v>
      </c>
      <c r="D141" s="28">
        <f>'Test Results (RAW)'!D143/'Test Results (RAW)'!$B143</f>
        <v>1.5616438356164384</v>
      </c>
      <c r="E141" s="28">
        <f>'Test Results (RAW)'!E143/'Test Results (RAW)'!$B143</f>
        <v>1.5753424657534247</v>
      </c>
    </row>
    <row r="142" spans="2:5" ht="12.75">
      <c r="B142" s="17"/>
      <c r="C142" s="17"/>
      <c r="D142" s="17"/>
      <c r="E142" s="17"/>
    </row>
    <row r="143" spans="1:5" s="7" customFormat="1" ht="15.75">
      <c r="A143" s="13" t="s">
        <v>111</v>
      </c>
      <c r="B143" s="28">
        <f>'Test Results (RAW)'!$B145/'Test Results (RAW)'!$B145</f>
        <v>1</v>
      </c>
      <c r="C143" s="28">
        <f>'Test Results (RAW)'!C145/'Test Results (RAW)'!$B145</f>
        <v>1.6048387096774193</v>
      </c>
      <c r="D143" s="28">
        <f>'Test Results (RAW)'!D145/'Test Results (RAW)'!$B145</f>
        <v>1.6290322580645162</v>
      </c>
      <c r="E143" s="28">
        <f>'Test Results (RAW)'!E145/'Test Results (RAW)'!$B145</f>
        <v>1.6370967741935485</v>
      </c>
    </row>
    <row r="144" spans="2:5" ht="12.75">
      <c r="B144" s="17"/>
      <c r="C144" s="17"/>
      <c r="D144" s="17"/>
      <c r="E144" s="17"/>
    </row>
    <row r="145" spans="1:5" s="7" customFormat="1" ht="15.75">
      <c r="A145" s="13" t="s">
        <v>112</v>
      </c>
      <c r="B145" s="28">
        <f>'Test Results (RAW)'!$B147/'Test Results (RAW)'!$B147</f>
        <v>1</v>
      </c>
      <c r="C145" s="28">
        <f>'Test Results (RAW)'!C147/'Test Results (RAW)'!$B147</f>
        <v>1.7014925373134329</v>
      </c>
      <c r="D145" s="28">
        <f>'Test Results (RAW)'!D147/'Test Results (RAW)'!$B147</f>
        <v>1.7014925373134329</v>
      </c>
      <c r="E145" s="28">
        <f>'Test Results (RAW)'!E147/'Test Results (RAW)'!$B147</f>
        <v>1.708955223880597</v>
      </c>
    </row>
    <row r="146" spans="2:5" ht="12.75">
      <c r="B146" s="17"/>
      <c r="C146" s="17"/>
      <c r="D146" s="17"/>
      <c r="E146" s="17"/>
    </row>
    <row r="147" spans="1:5" s="7" customFormat="1" ht="15.75">
      <c r="A147" s="13" t="s">
        <v>113</v>
      </c>
      <c r="B147" s="28">
        <f>'Test Results (RAW)'!$B149/'Test Results (RAW)'!$B149</f>
        <v>1</v>
      </c>
      <c r="C147" s="28">
        <f>'Test Results (RAW)'!C149/'Test Results (RAW)'!$B149</f>
        <v>1.6701030927835052</v>
      </c>
      <c r="D147" s="28">
        <f>'Test Results (RAW)'!D149/'Test Results (RAW)'!$B149</f>
        <v>1.7010309278350515</v>
      </c>
      <c r="E147" s="28">
        <f>'Test Results (RAW)'!E149/'Test Results (RAW)'!$B149</f>
        <v>1.711340206185567</v>
      </c>
    </row>
    <row r="148" spans="2:5" ht="12.75">
      <c r="B148" s="17"/>
      <c r="C148" s="17"/>
      <c r="D148" s="17"/>
      <c r="E148" s="17"/>
    </row>
    <row r="149" spans="1:5" s="7" customFormat="1" ht="15.75">
      <c r="A149" s="13" t="s">
        <v>114</v>
      </c>
      <c r="B149" s="28">
        <f>'Test Results (RAW)'!$B151/'Test Results (RAW)'!$B151</f>
        <v>1</v>
      </c>
      <c r="C149" s="28">
        <f>'Test Results (RAW)'!C151/'Test Results (RAW)'!$B151</f>
        <v>1.2039473684210527</v>
      </c>
      <c r="D149" s="28">
        <f>'Test Results (RAW)'!D151/'Test Results (RAW)'!$B151</f>
        <v>1.243421052631579</v>
      </c>
      <c r="E149" s="28">
        <f>'Test Results (RAW)'!E151/'Test Results (RAW)'!$B151</f>
        <v>1.1973684210526316</v>
      </c>
    </row>
    <row r="150" spans="2:5" ht="12.75">
      <c r="B150" s="17"/>
      <c r="C150" s="17"/>
      <c r="D150" s="17"/>
      <c r="E150" s="17"/>
    </row>
    <row r="151" spans="1:5" s="7" customFormat="1" ht="12.75">
      <c r="A151" s="7" t="s">
        <v>88</v>
      </c>
      <c r="B151" s="28"/>
      <c r="C151" s="28"/>
      <c r="D151" s="28"/>
      <c r="E151" s="28"/>
    </row>
    <row r="152" spans="1:5" s="9" customFormat="1" ht="12.75">
      <c r="A152" s="9" t="s">
        <v>89</v>
      </c>
      <c r="B152" s="16"/>
      <c r="C152" s="16"/>
      <c r="D152" s="16"/>
      <c r="E152" s="1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2009-08-04T11:06:33Z</dcterms:modified>
  <cp:category/>
  <cp:version/>
  <cp:contentType/>
  <cp:contentStatus/>
</cp:coreProperties>
</file>