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<sst xmlns="http://schemas.openxmlformats.org/spreadsheetml/2006/main" count="70" uniqueCount="28">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</sst>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19031867"/>
        <c:axId val="37069076"/>
      </c:scatterChart>
      <c:valAx>
        <c:axId val="190318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9076"/>
        <c:crosses val="autoZero"/>
        <c:crossBetween val="midCat"/>
        <c:dispUnits/>
      </c:valAx>
      <c:valAx>
        <c:axId val="3706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18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63644165"/>
        <c:axId val="35926574"/>
      </c:scatterChart>
      <c:valAx>
        <c:axId val="63644165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 val="autoZero"/>
        <c:crossBetween val="midCat"/>
        <c:dispUnits/>
      </c:valAx>
      <c:valAx>
        <c:axId val="359265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445"/>
          <c:w val="0.924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54903711"/>
        <c:axId val="24371352"/>
      </c:scatterChart>
      <c:valAx>
        <c:axId val="5490371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1352"/>
        <c:crosses val="autoZero"/>
        <c:crossBetween val="midCat"/>
        <c:dispUnits/>
      </c:valAx>
      <c:valAx>
        <c:axId val="2437135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18015577"/>
        <c:axId val="27922466"/>
      </c:scatterChart>
      <c:valAx>
        <c:axId val="1801557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22466"/>
        <c:crosses val="autoZero"/>
        <c:crossBetween val="midCat"/>
        <c:dispUnits/>
      </c:valAx>
      <c:valAx>
        <c:axId val="2792246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155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65186229"/>
        <c:axId val="49805150"/>
      </c:scatterChart>
      <c:valAx>
        <c:axId val="65186229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5150"/>
        <c:crosses val="autoZero"/>
        <c:crossBetween val="midCat"/>
        <c:dispUnits/>
      </c:val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45593167"/>
        <c:axId val="7685320"/>
      </c:scatterChart>
      <c:valAx>
        <c:axId val="455931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5320"/>
        <c:crosses val="autoZero"/>
        <c:crossBetween val="midCat"/>
        <c:dispUnits/>
      </c:valAx>
      <c:valAx>
        <c:axId val="768532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2059017"/>
        <c:axId val="18531154"/>
      </c:scatterChart>
      <c:valAx>
        <c:axId val="2059017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1154"/>
        <c:crosses val="autoZero"/>
        <c:crossBetween val="midCat"/>
        <c:dispUnits/>
      </c:valAx>
      <c:valAx>
        <c:axId val="18531154"/>
        <c:scaling>
          <c:orientation val="minMax"/>
          <c:max val="4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0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32562659"/>
        <c:axId val="24628476"/>
      </c:scatterChart>
      <c:valAx>
        <c:axId val="32562659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2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9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36092407"/>
        <c:axId val="56396208"/>
      </c:scatterChart>
      <c:valAx>
        <c:axId val="3609240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6208"/>
        <c:crosses val="autoZero"/>
        <c:crossBetween val="midCat"/>
        <c:dispUnits/>
      </c:valAx>
      <c:valAx>
        <c:axId val="5639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2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37803825"/>
        <c:axId val="4690106"/>
      </c:scatterChart>
      <c:valAx>
        <c:axId val="3780382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 val="autoZero"/>
        <c:crossBetween val="midCat"/>
        <c:dispUnits/>
      </c:val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3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425"/>
          <c:w val="0.924"/>
          <c:h val="0.6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crossBetween val="midCat"/>
        <c:dispUnits/>
      </c:valAx>
      <c:valAx>
        <c:axId val="443542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1457325</xdr:colOff>
      <xdr:row>34</xdr:row>
      <xdr:rowOff>133350</xdr:rowOff>
    </xdr:from>
    <xdr:to>
      <xdr:col>10</xdr:col>
      <xdr:colOff>76200</xdr:colOff>
      <xdr:row>54</xdr:row>
      <xdr:rowOff>123825</xdr:rowOff>
    </xdr:to>
    <xdr:graphicFrame>
      <xdr:nvGraphicFramePr>
        <xdr:cNvPr id="1" name="Диаграмма 2"/>
        <xdr:cNvGraphicFramePr/>
      </xdr:nvGraphicFramePr>
      <xdr:xfrm>
        <a:off x="6934200" y="8048625"/>
        <a:ext cx="5600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33</xdr:row>
      <xdr:rowOff>180975</xdr:rowOff>
    </xdr:from>
    <xdr:to>
      <xdr:col>4</xdr:col>
      <xdr:colOff>752475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581025" y="7905750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60</xdr:row>
      <xdr:rowOff>28575</xdr:rowOff>
    </xdr:from>
    <xdr:to>
      <xdr:col>4</xdr:col>
      <xdr:colOff>895350</xdr:colOff>
      <xdr:row>78</xdr:row>
      <xdr:rowOff>95250</xdr:rowOff>
    </xdr:to>
    <xdr:graphicFrame>
      <xdr:nvGraphicFramePr>
        <xdr:cNvPr id="3" name="Диаграмма 4"/>
        <xdr:cNvGraphicFramePr/>
      </xdr:nvGraphicFramePr>
      <xdr:xfrm>
        <a:off x="742950" y="12896850"/>
        <a:ext cx="56292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790575</xdr:colOff>
      <xdr:row>60</xdr:row>
      <xdr:rowOff>57150</xdr:rowOff>
    </xdr:from>
    <xdr:to>
      <xdr:col>10</xdr:col>
      <xdr:colOff>933450</xdr:colOff>
      <xdr:row>78</xdr:row>
      <xdr:rowOff>123825</xdr:rowOff>
    </xdr:to>
    <xdr:graphicFrame>
      <xdr:nvGraphicFramePr>
        <xdr:cNvPr id="4" name="Диаграмма 5"/>
        <xdr:cNvGraphicFramePr/>
      </xdr:nvGraphicFramePr>
      <xdr:xfrm>
        <a:off x="7743825" y="12925425"/>
        <a:ext cx="56483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PageLayoutView="0" workbookViewId="0" topLeftCell="A88">
      <selection activeCell="L47" sqref="L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49" t="s">
        <v>9</v>
      </c>
      <c r="C2" s="49"/>
      <c r="G2" s="48"/>
      <c r="H2" s="48"/>
      <c r="I2" s="48"/>
      <c r="J2" s="48"/>
      <c r="K2" s="48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712</v>
      </c>
      <c r="D6" s="47">
        <f>'PWM-RPM-noise'!D6</f>
        <v>709.1</v>
      </c>
      <c r="E6" s="32">
        <f>'PWM-RPM-noise'!E6</f>
        <v>18.9</v>
      </c>
      <c r="F6" s="20">
        <v>42</v>
      </c>
      <c r="G6" s="20">
        <v>45</v>
      </c>
      <c r="H6" s="20">
        <v>41</v>
      </c>
      <c r="I6" s="20">
        <v>43</v>
      </c>
      <c r="J6" s="30">
        <f>AVERAGE(F6:I6)</f>
        <v>42.75</v>
      </c>
      <c r="K6" s="25">
        <f>MAX(F6:I6)</f>
        <v>45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42</v>
      </c>
      <c r="G7" s="13">
        <v>43</v>
      </c>
      <c r="H7" s="13">
        <v>44</v>
      </c>
      <c r="I7" s="13">
        <v>42</v>
      </c>
      <c r="J7" s="26">
        <f aca="true" t="shared" si="0" ref="J7:J16">AVERAGE(F7:I7)</f>
        <v>42.75</v>
      </c>
      <c r="K7" s="8">
        <f aca="true" t="shared" si="1" ref="K7:K16">MAX(F7:I7)</f>
        <v>44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42</v>
      </c>
      <c r="G8" s="13">
        <v>43</v>
      </c>
      <c r="H8" s="13">
        <v>42</v>
      </c>
      <c r="I8" s="13">
        <v>44</v>
      </c>
      <c r="J8" s="26">
        <f t="shared" si="0"/>
        <v>42.75</v>
      </c>
      <c r="K8" s="8">
        <f t="shared" si="1"/>
        <v>44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8">
        <v>41</v>
      </c>
      <c r="G9" s="8">
        <v>43</v>
      </c>
      <c r="H9" s="8">
        <v>44</v>
      </c>
      <c r="I9" s="8">
        <v>43</v>
      </c>
      <c r="J9" s="26">
        <f t="shared" si="0"/>
        <v>42.75</v>
      </c>
      <c r="K9" s="8">
        <f t="shared" si="1"/>
        <v>44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42</v>
      </c>
      <c r="G10" s="13">
        <v>43</v>
      </c>
      <c r="H10" s="13">
        <v>42</v>
      </c>
      <c r="I10" s="13">
        <v>41</v>
      </c>
      <c r="J10" s="26">
        <f t="shared" si="0"/>
        <v>42</v>
      </c>
      <c r="K10" s="8">
        <f t="shared" si="1"/>
        <v>43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8">
        <v>35</v>
      </c>
      <c r="G11" s="8">
        <v>38</v>
      </c>
      <c r="H11" s="8">
        <v>33</v>
      </c>
      <c r="I11" s="8">
        <v>35</v>
      </c>
      <c r="J11" s="26">
        <f t="shared" si="0"/>
        <v>35.25</v>
      </c>
      <c r="K11" s="8">
        <f t="shared" si="1"/>
        <v>38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8">
        <v>35</v>
      </c>
      <c r="G12" s="8">
        <v>37</v>
      </c>
      <c r="H12" s="8">
        <v>32</v>
      </c>
      <c r="I12" s="8">
        <v>36</v>
      </c>
      <c r="J12" s="26">
        <f t="shared" si="0"/>
        <v>35</v>
      </c>
      <c r="K12" s="8">
        <f t="shared" si="1"/>
        <v>37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8">
        <v>34</v>
      </c>
      <c r="G13" s="8">
        <v>37</v>
      </c>
      <c r="H13" s="8">
        <v>31</v>
      </c>
      <c r="I13" s="8">
        <v>36</v>
      </c>
      <c r="J13" s="26">
        <f t="shared" si="0"/>
        <v>34.5</v>
      </c>
      <c r="K13" s="8">
        <f t="shared" si="1"/>
        <v>37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8">
        <v>34</v>
      </c>
      <c r="G14" s="8">
        <v>36</v>
      </c>
      <c r="H14" s="8">
        <v>32</v>
      </c>
      <c r="I14" s="8">
        <v>33</v>
      </c>
      <c r="J14" s="26">
        <f t="shared" si="0"/>
        <v>33.75</v>
      </c>
      <c r="K14" s="8">
        <f t="shared" si="1"/>
        <v>36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8">
        <v>34</v>
      </c>
      <c r="G15" s="8">
        <v>35</v>
      </c>
      <c r="H15" s="8">
        <v>31</v>
      </c>
      <c r="I15" s="8">
        <v>33</v>
      </c>
      <c r="J15" s="26">
        <f t="shared" si="0"/>
        <v>33.25</v>
      </c>
      <c r="K15" s="8">
        <f t="shared" si="1"/>
        <v>35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1">
        <v>33</v>
      </c>
      <c r="G16" s="11">
        <v>34</v>
      </c>
      <c r="H16" s="11">
        <v>29</v>
      </c>
      <c r="I16" s="11">
        <v>32</v>
      </c>
      <c r="J16" s="28">
        <f t="shared" si="0"/>
        <v>32</v>
      </c>
      <c r="K16" s="11">
        <f t="shared" si="1"/>
        <v>34</v>
      </c>
      <c r="L16" s="29">
        <f>'PWM-RPM-noise'!F16</f>
        <v>0.16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4.8</v>
      </c>
      <c r="C24" s="8">
        <f>'PWM-RPM-noise'!C24</f>
        <v>618</v>
      </c>
      <c r="D24" s="38">
        <f>'PWM-RPM-noise'!D24</f>
        <v>617.3</v>
      </c>
      <c r="E24" s="8">
        <f>'PWM-RPM-noise'!E24</f>
        <v>18.8</v>
      </c>
      <c r="F24" s="13">
        <v>42</v>
      </c>
      <c r="G24" s="13">
        <v>43</v>
      </c>
      <c r="H24" s="13">
        <v>44</v>
      </c>
      <c r="I24" s="13">
        <v>42</v>
      </c>
      <c r="J24" s="26">
        <f aca="true" t="shared" si="3" ref="J24:J32">AVERAGE(F24:I24)</f>
        <v>42.75</v>
      </c>
      <c r="K24" s="8">
        <f t="shared" si="2"/>
        <v>44</v>
      </c>
      <c r="L24" s="27">
        <f>'PWM-RPM-noise'!F24</f>
        <v>0.07</v>
      </c>
    </row>
    <row r="25" spans="2:12" ht="15">
      <c r="B25" s="7">
        <f>'PWM-RPM-noise'!B25</f>
        <v>5</v>
      </c>
      <c r="C25" s="8">
        <f>'PWM-RPM-noise'!C25</f>
        <v>634</v>
      </c>
      <c r="D25" s="38">
        <f>'PWM-RPM-noise'!D25</f>
        <v>645</v>
      </c>
      <c r="E25" s="8">
        <f>'PWM-RPM-noise'!E25</f>
        <v>18.9</v>
      </c>
      <c r="F25" s="8">
        <v>41</v>
      </c>
      <c r="G25" s="8">
        <v>43</v>
      </c>
      <c r="H25" s="8">
        <v>43</v>
      </c>
      <c r="I25" s="8">
        <v>44</v>
      </c>
      <c r="J25" s="26">
        <f t="shared" si="3"/>
        <v>42.75</v>
      </c>
      <c r="K25" s="8">
        <f t="shared" si="2"/>
        <v>44</v>
      </c>
      <c r="L25" s="27">
        <f>'PWM-RPM-noise'!F25</f>
        <v>0.08</v>
      </c>
    </row>
    <row r="26" spans="2:12" ht="15">
      <c r="B26" s="7">
        <f>'PWM-RPM-noise'!B26</f>
        <v>6</v>
      </c>
      <c r="C26" s="8">
        <f>'PWM-RPM-noise'!C26</f>
        <v>805</v>
      </c>
      <c r="D26" s="38">
        <f>'PWM-RPM-noise'!D26</f>
        <v>800.1</v>
      </c>
      <c r="E26" s="8">
        <f>'PWM-RPM-noise'!E26</f>
        <v>19.6</v>
      </c>
      <c r="F26" s="13">
        <v>42</v>
      </c>
      <c r="G26" s="13">
        <v>43</v>
      </c>
      <c r="H26" s="13">
        <v>41</v>
      </c>
      <c r="I26" s="13">
        <v>42</v>
      </c>
      <c r="J26" s="26">
        <f t="shared" si="3"/>
        <v>42</v>
      </c>
      <c r="K26" s="8">
        <f t="shared" si="2"/>
        <v>43</v>
      </c>
      <c r="L26" s="27">
        <f>'PWM-RPM-noise'!F26</f>
        <v>0.12</v>
      </c>
    </row>
    <row r="27" spans="2:12" ht="15">
      <c r="B27" s="7">
        <f>'PWM-RPM-noise'!B27</f>
        <v>7</v>
      </c>
      <c r="C27" s="8">
        <f>'PWM-RPM-noise'!C27</f>
        <v>980</v>
      </c>
      <c r="D27" s="38">
        <f>'PWM-RPM-noise'!D27</f>
        <v>969.3</v>
      </c>
      <c r="E27" s="8">
        <f>'PWM-RPM-noise'!E27</f>
        <v>21.2</v>
      </c>
      <c r="F27" s="8">
        <v>35</v>
      </c>
      <c r="G27" s="8">
        <v>38</v>
      </c>
      <c r="H27" s="8">
        <v>35</v>
      </c>
      <c r="I27" s="8">
        <v>33</v>
      </c>
      <c r="J27" s="26">
        <f t="shared" si="3"/>
        <v>35.25</v>
      </c>
      <c r="K27" s="8">
        <f t="shared" si="2"/>
        <v>38</v>
      </c>
      <c r="L27" s="27">
        <f>'PWM-RPM-noise'!F27</f>
        <v>0.15</v>
      </c>
    </row>
    <row r="28" spans="2:12" ht="15">
      <c r="B28" s="7">
        <f>'PWM-RPM-noise'!B28</f>
        <v>8</v>
      </c>
      <c r="C28" s="8">
        <f>'PWM-RPM-noise'!C28</f>
        <v>1150</v>
      </c>
      <c r="D28" s="38">
        <f>'PWM-RPM-noise'!D28</f>
        <v>1158.3</v>
      </c>
      <c r="E28" s="8">
        <f>'PWM-RPM-noise'!E28</f>
        <v>24.5</v>
      </c>
      <c r="F28" s="8">
        <v>34</v>
      </c>
      <c r="G28" s="8">
        <v>37</v>
      </c>
      <c r="H28" s="8">
        <v>36</v>
      </c>
      <c r="I28" s="8">
        <v>31</v>
      </c>
      <c r="J28" s="26">
        <f t="shared" si="3"/>
        <v>34.5</v>
      </c>
      <c r="K28" s="8">
        <f t="shared" si="2"/>
        <v>37</v>
      </c>
      <c r="L28" s="27">
        <f>'PWM-RPM-noise'!F28</f>
        <v>0.18</v>
      </c>
    </row>
    <row r="29" spans="2:12" ht="15">
      <c r="B29" s="7">
        <f>'PWM-RPM-noise'!B29</f>
        <v>9</v>
      </c>
      <c r="C29" s="8">
        <f>'PWM-RPM-noise'!C29</f>
        <v>1311</v>
      </c>
      <c r="D29" s="38">
        <f>'PWM-RPM-noise'!D29</f>
        <v>1308.4</v>
      </c>
      <c r="E29" s="8">
        <f>'PWM-RPM-noise'!E29</f>
        <v>28.4</v>
      </c>
      <c r="F29" s="8">
        <v>34</v>
      </c>
      <c r="G29" s="8">
        <v>37</v>
      </c>
      <c r="H29" s="8">
        <v>36</v>
      </c>
      <c r="I29" s="8">
        <v>31</v>
      </c>
      <c r="J29" s="26">
        <f t="shared" si="3"/>
        <v>34.5</v>
      </c>
      <c r="K29" s="8">
        <f t="shared" si="2"/>
        <v>37</v>
      </c>
      <c r="L29" s="27">
        <f>'PWM-RPM-noise'!F29</f>
        <v>0.21</v>
      </c>
    </row>
    <row r="30" spans="2:12" ht="15">
      <c r="B30" s="7">
        <f>'PWM-RPM-noise'!B30</f>
        <v>10</v>
      </c>
      <c r="C30" s="8">
        <f>'PWM-RPM-noise'!C30</f>
        <v>1436</v>
      </c>
      <c r="D30" s="38">
        <f>'PWM-RPM-noise'!D30</f>
        <v>1427.3</v>
      </c>
      <c r="E30" s="8">
        <f>'PWM-RPM-noise'!E30</f>
        <v>30.9</v>
      </c>
      <c r="F30" s="8">
        <v>34</v>
      </c>
      <c r="G30" s="8">
        <v>36</v>
      </c>
      <c r="H30" s="8">
        <v>34</v>
      </c>
      <c r="I30" s="8">
        <v>31</v>
      </c>
      <c r="J30" s="26">
        <f t="shared" si="3"/>
        <v>33.75</v>
      </c>
      <c r="K30" s="8">
        <f t="shared" si="2"/>
        <v>36</v>
      </c>
      <c r="L30" s="27">
        <f>'PWM-RPM-noise'!F30</f>
        <v>0.24</v>
      </c>
    </row>
    <row r="31" spans="2:12" ht="15">
      <c r="B31" s="7">
        <f>'PWM-RPM-noise'!B31</f>
        <v>11</v>
      </c>
      <c r="C31" s="8">
        <f>'PWM-RPM-noise'!C31</f>
        <v>1534</v>
      </c>
      <c r="D31" s="38">
        <f>'PWM-RPM-noise'!D31</f>
        <v>1520.1</v>
      </c>
      <c r="E31" s="8">
        <f>'PWM-RPM-noise'!E31</f>
        <v>32.8</v>
      </c>
      <c r="F31" s="8">
        <v>34</v>
      </c>
      <c r="G31" s="8">
        <v>35</v>
      </c>
      <c r="H31" s="8">
        <v>33</v>
      </c>
      <c r="I31" s="8">
        <v>31</v>
      </c>
      <c r="J31" s="26">
        <f t="shared" si="3"/>
        <v>33.25</v>
      </c>
      <c r="K31" s="8">
        <f t="shared" si="2"/>
        <v>35</v>
      </c>
      <c r="L31" s="27">
        <f>'PWM-RPM-noise'!F31</f>
        <v>0.28</v>
      </c>
    </row>
    <row r="32" spans="2:12" ht="15.75" thickBot="1">
      <c r="B32" s="10">
        <f>'PWM-RPM-noise'!B32</f>
        <v>12</v>
      </c>
      <c r="C32" s="11">
        <f>'PWM-RPM-noise'!C32</f>
        <v>1628</v>
      </c>
      <c r="D32" s="39">
        <f>'PWM-RPM-noise'!D32</f>
        <v>1618.2</v>
      </c>
      <c r="E32" s="11">
        <f>'PWM-RPM-noise'!E32</f>
        <v>34.7</v>
      </c>
      <c r="F32" s="11">
        <v>33</v>
      </c>
      <c r="G32" s="11">
        <v>35</v>
      </c>
      <c r="H32" s="11">
        <v>32</v>
      </c>
      <c r="I32" s="11">
        <v>29</v>
      </c>
      <c r="J32" s="28">
        <f t="shared" si="3"/>
        <v>32.25</v>
      </c>
      <c r="K32" s="11">
        <f t="shared" si="2"/>
        <v>35</v>
      </c>
      <c r="L32" s="29">
        <f>'PWM-RPM-noise'!F32</f>
        <v>0.3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85" zoomScaleNormal="85" zoomScalePageLayoutView="0" workbookViewId="0" topLeftCell="A34">
      <selection activeCell="P47" sqref="P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0" t="s">
        <v>9</v>
      </c>
      <c r="C2" s="50"/>
      <c r="G2" s="48"/>
      <c r="H2" s="48"/>
      <c r="I2" s="48"/>
      <c r="J2" s="48"/>
      <c r="K2" s="48"/>
      <c r="L2" s="48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712</v>
      </c>
      <c r="D6" s="40">
        <f>'PWM-RPM-noise'!D6</f>
        <v>709.1</v>
      </c>
      <c r="E6" s="32">
        <f>'PWM-RPM-noise'!E6</f>
        <v>18.9</v>
      </c>
      <c r="F6" s="20">
        <v>89</v>
      </c>
      <c r="G6" s="20">
        <v>85</v>
      </c>
      <c r="H6" s="20">
        <v>85</v>
      </c>
      <c r="I6" s="20">
        <v>84</v>
      </c>
      <c r="J6" s="30">
        <f>AVERAGE(F6:I6)</f>
        <v>85.75</v>
      </c>
      <c r="K6" s="25">
        <f>MAX(F6:I6)</f>
        <v>89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89</v>
      </c>
      <c r="G7" s="13">
        <v>85</v>
      </c>
      <c r="H7" s="13">
        <v>85</v>
      </c>
      <c r="I7" s="13">
        <v>84</v>
      </c>
      <c r="J7" s="26">
        <f>AVERAGE(F7:I7)</f>
        <v>85.75</v>
      </c>
      <c r="K7" s="8">
        <f aca="true" t="shared" si="0" ref="K7:K16">MAX(F7:I7)</f>
        <v>89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86</v>
      </c>
      <c r="G8" s="13">
        <v>83</v>
      </c>
      <c r="H8" s="13">
        <v>84</v>
      </c>
      <c r="I8" s="13">
        <v>85</v>
      </c>
      <c r="J8" s="26">
        <f aca="true" t="shared" si="1" ref="J8:J16">AVERAGE(F8:I8)</f>
        <v>84.5</v>
      </c>
      <c r="K8" s="8">
        <f t="shared" si="0"/>
        <v>86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13">
        <v>85</v>
      </c>
      <c r="G9" s="13">
        <v>82</v>
      </c>
      <c r="H9" s="13">
        <v>82</v>
      </c>
      <c r="I9" s="13">
        <v>84</v>
      </c>
      <c r="J9" s="26">
        <f t="shared" si="1"/>
        <v>83.25</v>
      </c>
      <c r="K9" s="8">
        <f t="shared" si="0"/>
        <v>85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80</v>
      </c>
      <c r="G10" s="13">
        <v>76</v>
      </c>
      <c r="H10" s="13">
        <v>76</v>
      </c>
      <c r="I10" s="13">
        <v>77</v>
      </c>
      <c r="J10" s="26">
        <f t="shared" si="1"/>
        <v>77.25</v>
      </c>
      <c r="K10" s="8">
        <f t="shared" si="0"/>
        <v>80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13">
        <v>74</v>
      </c>
      <c r="G11" s="13">
        <v>69</v>
      </c>
      <c r="H11" s="13">
        <v>70</v>
      </c>
      <c r="I11" s="13">
        <v>69</v>
      </c>
      <c r="J11" s="26">
        <f t="shared" si="1"/>
        <v>70.5</v>
      </c>
      <c r="K11" s="8">
        <f t="shared" si="0"/>
        <v>74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13">
        <v>70</v>
      </c>
      <c r="G12" s="13">
        <v>65</v>
      </c>
      <c r="H12" s="13">
        <v>64</v>
      </c>
      <c r="I12" s="13">
        <v>64</v>
      </c>
      <c r="J12" s="26">
        <f t="shared" si="1"/>
        <v>65.75</v>
      </c>
      <c r="K12" s="8">
        <f t="shared" si="0"/>
        <v>70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13">
        <v>67</v>
      </c>
      <c r="G13" s="13">
        <v>63</v>
      </c>
      <c r="H13" s="13">
        <v>63</v>
      </c>
      <c r="I13" s="13">
        <v>63</v>
      </c>
      <c r="J13" s="26">
        <f t="shared" si="1"/>
        <v>64</v>
      </c>
      <c r="K13" s="8">
        <f t="shared" si="0"/>
        <v>67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13">
        <v>67</v>
      </c>
      <c r="G14" s="13">
        <v>62</v>
      </c>
      <c r="H14" s="13">
        <v>62</v>
      </c>
      <c r="I14" s="13">
        <v>61</v>
      </c>
      <c r="J14" s="26">
        <f t="shared" si="1"/>
        <v>63</v>
      </c>
      <c r="K14" s="8">
        <f t="shared" si="0"/>
        <v>67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13">
        <v>66</v>
      </c>
      <c r="G15" s="13">
        <v>61</v>
      </c>
      <c r="H15" s="13">
        <v>62</v>
      </c>
      <c r="I15" s="13">
        <v>60</v>
      </c>
      <c r="J15" s="26">
        <f t="shared" si="1"/>
        <v>62.25</v>
      </c>
      <c r="K15" s="8">
        <f t="shared" si="0"/>
        <v>66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4">
        <v>65</v>
      </c>
      <c r="G16" s="14">
        <v>62</v>
      </c>
      <c r="H16" s="14">
        <v>61</v>
      </c>
      <c r="I16" s="14">
        <v>59</v>
      </c>
      <c r="J16" s="28">
        <f t="shared" si="1"/>
        <v>61.75</v>
      </c>
      <c r="K16" s="11">
        <f t="shared" si="0"/>
        <v>65</v>
      </c>
      <c r="L16" s="29">
        <f>'PWM-RPM-noise'!F16</f>
        <v>0.16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8"/>
      <c r="G21" s="8"/>
      <c r="H21" s="8"/>
      <c r="I21" s="8"/>
      <c r="J21" s="26" t="e">
        <f>GEOMEAN(F21:I21)</f>
        <v>#NUM!</v>
      </c>
      <c r="K21" s="8">
        <f t="shared" si="2"/>
        <v>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6" t="e">
        <f>GEOMEAN(F22:I22)</f>
        <v>#NUM!</v>
      </c>
      <c r="K22" s="8">
        <f t="shared" si="2"/>
        <v>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4.8</v>
      </c>
      <c r="C23" s="8">
        <f>'PWM-RPM-noise'!C24</f>
        <v>618</v>
      </c>
      <c r="D23" s="38">
        <f>'PWM-RPM-noise'!D24</f>
        <v>617.3</v>
      </c>
      <c r="E23" s="8">
        <f>'PWM-RPM-noise'!E24</f>
        <v>18.8</v>
      </c>
      <c r="F23" s="13">
        <v>88</v>
      </c>
      <c r="G23" s="13">
        <v>85</v>
      </c>
      <c r="H23" s="13">
        <v>87</v>
      </c>
      <c r="I23" s="13">
        <v>89</v>
      </c>
      <c r="J23" s="26">
        <f>AVERAGE(F23:I23)</f>
        <v>87.25</v>
      </c>
      <c r="K23" s="8">
        <f t="shared" si="2"/>
        <v>89</v>
      </c>
      <c r="L23" s="27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634</v>
      </c>
      <c r="D24" s="38">
        <f>'PWM-RPM-noise'!D25</f>
        <v>645</v>
      </c>
      <c r="E24" s="8">
        <f>'PWM-RPM-noise'!E25</f>
        <v>18.9</v>
      </c>
      <c r="F24" s="13">
        <v>89</v>
      </c>
      <c r="G24" s="13">
        <v>85</v>
      </c>
      <c r="H24" s="13">
        <v>86</v>
      </c>
      <c r="I24" s="13">
        <v>84</v>
      </c>
      <c r="J24" s="26">
        <f aca="true" t="shared" si="3" ref="J24:J31">AVERAGE(F24:I24)</f>
        <v>86</v>
      </c>
      <c r="K24" s="8">
        <f t="shared" si="2"/>
        <v>89</v>
      </c>
      <c r="L24" s="27">
        <f>'PWM-RPM-noise'!F25</f>
        <v>0.08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805</v>
      </c>
      <c r="D25" s="38">
        <f>'PWM-RPM-noise'!D26</f>
        <v>800.1</v>
      </c>
      <c r="E25" s="8">
        <f>'PWM-RPM-noise'!E26</f>
        <v>19.6</v>
      </c>
      <c r="F25" s="8">
        <v>80</v>
      </c>
      <c r="G25" s="8">
        <v>81</v>
      </c>
      <c r="H25" s="8">
        <v>77</v>
      </c>
      <c r="I25" s="8">
        <v>76</v>
      </c>
      <c r="J25" s="26">
        <f t="shared" si="3"/>
        <v>78.5</v>
      </c>
      <c r="K25" s="8">
        <f t="shared" si="2"/>
        <v>81</v>
      </c>
      <c r="L25" s="27">
        <f>'PWM-RPM-noise'!F26</f>
        <v>0.12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980</v>
      </c>
      <c r="D26" s="38">
        <f>'PWM-RPM-noise'!D27</f>
        <v>969.3</v>
      </c>
      <c r="E26" s="8">
        <f>'PWM-RPM-noise'!E27</f>
        <v>21.2</v>
      </c>
      <c r="F26" s="8">
        <v>66</v>
      </c>
      <c r="G26" s="8">
        <v>62</v>
      </c>
      <c r="H26" s="8">
        <v>61</v>
      </c>
      <c r="I26" s="8">
        <v>60</v>
      </c>
      <c r="J26" s="26">
        <f t="shared" si="3"/>
        <v>62.25</v>
      </c>
      <c r="K26" s="8">
        <f t="shared" si="2"/>
        <v>66</v>
      </c>
      <c r="L26" s="27">
        <f>'PWM-RPM-noise'!F27</f>
        <v>0.15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1150</v>
      </c>
      <c r="D27" s="38">
        <f>'PWM-RPM-noise'!D28</f>
        <v>1158.3</v>
      </c>
      <c r="E27" s="8">
        <f>'PWM-RPM-noise'!E28</f>
        <v>24.5</v>
      </c>
      <c r="F27" s="8">
        <v>64</v>
      </c>
      <c r="G27" s="8">
        <v>62</v>
      </c>
      <c r="H27" s="8">
        <v>59</v>
      </c>
      <c r="I27" s="8">
        <v>58</v>
      </c>
      <c r="J27" s="26">
        <f t="shared" si="3"/>
        <v>60.75</v>
      </c>
      <c r="K27" s="8">
        <f t="shared" si="2"/>
        <v>64</v>
      </c>
      <c r="L27" s="27">
        <f>'PWM-RPM-noise'!F28</f>
        <v>0.18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1311</v>
      </c>
      <c r="D28" s="38">
        <f>'PWM-RPM-noise'!D29</f>
        <v>1308.4</v>
      </c>
      <c r="E28" s="8">
        <f>'PWM-RPM-noise'!E29</f>
        <v>28.4</v>
      </c>
      <c r="F28" s="8">
        <v>62</v>
      </c>
      <c r="G28" s="8">
        <v>62</v>
      </c>
      <c r="H28" s="8">
        <v>60</v>
      </c>
      <c r="I28" s="8">
        <v>58</v>
      </c>
      <c r="J28" s="26">
        <f t="shared" si="3"/>
        <v>60.5</v>
      </c>
      <c r="K28" s="8">
        <f t="shared" si="2"/>
        <v>62</v>
      </c>
      <c r="L28" s="27">
        <f>'PWM-RPM-noise'!F29</f>
        <v>0.21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1436</v>
      </c>
      <c r="D29" s="38">
        <f>'PWM-RPM-noise'!D30</f>
        <v>1427.3</v>
      </c>
      <c r="E29" s="8">
        <f>'PWM-RPM-noise'!E30</f>
        <v>30.9</v>
      </c>
      <c r="F29" s="8">
        <v>64</v>
      </c>
      <c r="G29" s="8">
        <v>60</v>
      </c>
      <c r="H29" s="8">
        <v>59</v>
      </c>
      <c r="I29" s="8">
        <v>58</v>
      </c>
      <c r="J29" s="26">
        <f t="shared" si="3"/>
        <v>60.25</v>
      </c>
      <c r="K29" s="8">
        <f t="shared" si="2"/>
        <v>64</v>
      </c>
      <c r="L29" s="27">
        <f>'PWM-RPM-noise'!F30</f>
        <v>0.24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1534</v>
      </c>
      <c r="D30" s="38">
        <f>'PWM-RPM-noise'!D31</f>
        <v>1520.1</v>
      </c>
      <c r="E30" s="8">
        <f>'PWM-RPM-noise'!E31</f>
        <v>32.8</v>
      </c>
      <c r="F30" s="8">
        <v>63</v>
      </c>
      <c r="G30" s="8">
        <v>60</v>
      </c>
      <c r="H30" s="8">
        <v>58</v>
      </c>
      <c r="I30" s="8">
        <v>57</v>
      </c>
      <c r="J30" s="26">
        <f t="shared" si="3"/>
        <v>59.5</v>
      </c>
      <c r="K30" s="8">
        <f t="shared" si="2"/>
        <v>63</v>
      </c>
      <c r="L30" s="27">
        <f>'PWM-RPM-noise'!F31</f>
        <v>0.28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1628</v>
      </c>
      <c r="D31" s="39">
        <f>'PWM-RPM-noise'!D32</f>
        <v>1618.2</v>
      </c>
      <c r="E31" s="11">
        <f>'PWM-RPM-noise'!E32</f>
        <v>34.7</v>
      </c>
      <c r="F31" s="11">
        <v>63</v>
      </c>
      <c r="G31" s="11">
        <v>59</v>
      </c>
      <c r="H31" s="11">
        <v>57</v>
      </c>
      <c r="I31" s="11">
        <v>57</v>
      </c>
      <c r="J31" s="28">
        <f t="shared" si="3"/>
        <v>59</v>
      </c>
      <c r="K31" s="11">
        <f>MAX(F31:I31)</f>
        <v>63</v>
      </c>
      <c r="L31" s="29">
        <f>'PWM-RPM-noise'!F32</f>
        <v>0.3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25">
      <selection activeCell="H26" sqref="H2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5">
        <v>0</v>
      </c>
      <c r="C6" s="33">
        <v>712</v>
      </c>
      <c r="D6" s="38">
        <v>709.1</v>
      </c>
      <c r="E6" s="33">
        <v>18.9</v>
      </c>
      <c r="F6" s="27">
        <v>0.06</v>
      </c>
    </row>
    <row r="7" spans="2:6" ht="15">
      <c r="B7" s="35">
        <v>0.1</v>
      </c>
      <c r="C7" s="33">
        <v>712</v>
      </c>
      <c r="D7" s="38">
        <v>709.4</v>
      </c>
      <c r="E7" s="33">
        <v>18.9</v>
      </c>
      <c r="F7" s="27">
        <v>0.06</v>
      </c>
    </row>
    <row r="8" spans="2:6" ht="15">
      <c r="B8" s="35">
        <v>0.2</v>
      </c>
      <c r="C8" s="33">
        <v>710</v>
      </c>
      <c r="D8" s="38">
        <v>710.19</v>
      </c>
      <c r="E8" s="33">
        <v>18.9</v>
      </c>
      <c r="F8" s="27">
        <v>0.06</v>
      </c>
    </row>
    <row r="9" spans="2:6" ht="15">
      <c r="B9" s="35">
        <v>0.3</v>
      </c>
      <c r="C9" s="33">
        <v>712</v>
      </c>
      <c r="D9" s="38">
        <v>713.1</v>
      </c>
      <c r="E9" s="33">
        <v>19</v>
      </c>
      <c r="F9" s="27">
        <v>0.06</v>
      </c>
    </row>
    <row r="10" spans="2:6" ht="15">
      <c r="B10" s="35">
        <v>0.4</v>
      </c>
      <c r="C10" s="33">
        <v>771</v>
      </c>
      <c r="D10" s="38">
        <v>768.3</v>
      </c>
      <c r="E10" s="33">
        <v>19.4</v>
      </c>
      <c r="F10" s="27">
        <v>0.06</v>
      </c>
    </row>
    <row r="11" spans="2:6" ht="15">
      <c r="B11" s="35">
        <v>0.5</v>
      </c>
      <c r="C11" s="33">
        <v>939</v>
      </c>
      <c r="D11" s="38">
        <v>934.1</v>
      </c>
      <c r="E11" s="33">
        <v>20.6</v>
      </c>
      <c r="F11" s="27">
        <v>0.08</v>
      </c>
    </row>
    <row r="12" spans="2:6" ht="15">
      <c r="B12" s="35">
        <v>0.6</v>
      </c>
      <c r="C12" s="33">
        <v>1150</v>
      </c>
      <c r="D12" s="38">
        <v>1146.3</v>
      </c>
      <c r="E12" s="33">
        <v>24.5</v>
      </c>
      <c r="F12" s="27">
        <v>0.1</v>
      </c>
    </row>
    <row r="13" spans="2:6" ht="15">
      <c r="B13" s="35">
        <v>0.7</v>
      </c>
      <c r="C13" s="33">
        <v>1331</v>
      </c>
      <c r="D13" s="38">
        <v>1333.7</v>
      </c>
      <c r="E13" s="33">
        <v>28.9</v>
      </c>
      <c r="F13" s="27">
        <v>0.12</v>
      </c>
    </row>
    <row r="14" spans="2:6" ht="15">
      <c r="B14" s="35">
        <v>0.8</v>
      </c>
      <c r="C14" s="13">
        <v>1493</v>
      </c>
      <c r="D14" s="38">
        <v>1489.3</v>
      </c>
      <c r="E14" s="33">
        <v>32.4</v>
      </c>
      <c r="F14" s="27">
        <v>0.14</v>
      </c>
    </row>
    <row r="15" spans="2:6" ht="15">
      <c r="B15" s="35">
        <v>0.9</v>
      </c>
      <c r="C15" s="13">
        <v>1619</v>
      </c>
      <c r="D15" s="38">
        <v>1615</v>
      </c>
      <c r="E15" s="33">
        <v>34.6</v>
      </c>
      <c r="F15" s="27">
        <v>0.16</v>
      </c>
    </row>
    <row r="16" spans="2:6" ht="15.75" thickBot="1">
      <c r="B16" s="36">
        <v>1</v>
      </c>
      <c r="C16" s="14">
        <v>1623</v>
      </c>
      <c r="D16" s="39">
        <v>1615</v>
      </c>
      <c r="E16" s="34">
        <v>34.6</v>
      </c>
      <c r="F16" s="29">
        <v>0.16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7">
        <v>1</v>
      </c>
      <c r="C21" s="8"/>
      <c r="D21" s="38"/>
      <c r="E21" s="8"/>
      <c r="F21" s="9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</v>
      </c>
      <c r="C23" s="8"/>
      <c r="D23" s="38"/>
      <c r="E23" s="8"/>
      <c r="F23" s="9"/>
    </row>
    <row r="24" spans="2:6" ht="15">
      <c r="B24" s="7">
        <v>4.8</v>
      </c>
      <c r="C24" s="21">
        <v>618</v>
      </c>
      <c r="D24" s="38">
        <v>617.3</v>
      </c>
      <c r="E24" s="8">
        <v>18.8</v>
      </c>
      <c r="F24" s="27">
        <v>0.07</v>
      </c>
    </row>
    <row r="25" spans="2:6" ht="15">
      <c r="B25" s="7">
        <v>5</v>
      </c>
      <c r="C25" s="21">
        <v>634</v>
      </c>
      <c r="D25" s="38">
        <v>645</v>
      </c>
      <c r="E25" s="8">
        <v>18.9</v>
      </c>
      <c r="F25" s="27">
        <v>0.08</v>
      </c>
    </row>
    <row r="26" spans="2:6" ht="15">
      <c r="B26" s="7">
        <v>6</v>
      </c>
      <c r="C26" s="21">
        <v>805</v>
      </c>
      <c r="D26" s="38">
        <v>800.1</v>
      </c>
      <c r="E26" s="21">
        <v>19.6</v>
      </c>
      <c r="F26" s="27">
        <v>0.12</v>
      </c>
    </row>
    <row r="27" spans="2:6" ht="15">
      <c r="B27" s="7">
        <v>7</v>
      </c>
      <c r="C27" s="21">
        <v>980</v>
      </c>
      <c r="D27" s="38">
        <v>969.3</v>
      </c>
      <c r="E27" s="21">
        <v>21.2</v>
      </c>
      <c r="F27" s="27">
        <v>0.15</v>
      </c>
    </row>
    <row r="28" spans="2:6" ht="15">
      <c r="B28" s="7">
        <v>8</v>
      </c>
      <c r="C28" s="21">
        <v>1150</v>
      </c>
      <c r="D28" s="38">
        <v>1158.3</v>
      </c>
      <c r="E28" s="21">
        <v>24.5</v>
      </c>
      <c r="F28" s="27">
        <v>0.18</v>
      </c>
    </row>
    <row r="29" spans="2:6" ht="15">
      <c r="B29" s="7">
        <v>9</v>
      </c>
      <c r="C29" s="21">
        <v>1311</v>
      </c>
      <c r="D29" s="38">
        <v>1308.4</v>
      </c>
      <c r="E29" s="21">
        <v>28.4</v>
      </c>
      <c r="F29" s="27">
        <v>0.21</v>
      </c>
    </row>
    <row r="30" spans="2:6" ht="15">
      <c r="B30" s="7">
        <v>10</v>
      </c>
      <c r="C30" s="21">
        <v>1436</v>
      </c>
      <c r="D30" s="38">
        <v>1427.3</v>
      </c>
      <c r="E30" s="21">
        <v>30.9</v>
      </c>
      <c r="F30" s="27">
        <v>0.24</v>
      </c>
    </row>
    <row r="31" spans="2:6" ht="15">
      <c r="B31" s="7">
        <v>11</v>
      </c>
      <c r="C31" s="21">
        <v>1534</v>
      </c>
      <c r="D31" s="38">
        <v>1520.1</v>
      </c>
      <c r="E31" s="21">
        <v>32.8</v>
      </c>
      <c r="F31" s="27">
        <v>0.28</v>
      </c>
    </row>
    <row r="32" spans="2:6" ht="15.75" thickBot="1">
      <c r="B32" s="10">
        <v>12</v>
      </c>
      <c r="C32" s="22">
        <v>1628</v>
      </c>
      <c r="D32" s="39">
        <v>1618.2</v>
      </c>
      <c r="E32" s="22">
        <v>34.7</v>
      </c>
      <c r="F32" s="29">
        <v>0.3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7</v>
      </c>
    </row>
    <row r="35" spans="2:3" ht="15.75" thickBot="1">
      <c r="B35" s="44" t="s">
        <v>14</v>
      </c>
      <c r="C35" s="45"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