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9330" activeTab="2"/>
  </bookViews>
  <sheets>
    <sheet name="NoLoad-contr" sheetId="1" r:id="rId1"/>
    <sheet name="FullLoad-contr" sheetId="2" r:id="rId2"/>
    <sheet name="Noise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<sst xmlns="http://schemas.openxmlformats.org/spreadsheetml/2006/main" count="44" uniqueCount="25">
  <si>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CPU Core #1</t>
  </si>
  <si>
    <t>CPU Core #2</t>
  </si>
  <si>
    <t>CPU Core #3</t>
  </si>
  <si>
    <t>CPU Core #4</t>
  </si>
  <si>
    <t>CPU Package</t>
  </si>
  <si>
    <t>CPU Core Av.</t>
  </si>
  <si>
    <t>PWM</t>
  </si>
  <si>
    <t>RPM</t>
  </si>
  <si>
    <t>dBA</t>
  </si>
  <si>
    <t>ШИМ</t>
  </si>
  <si>
    <t>Напряжение</t>
  </si>
  <si>
    <t>PWM/U(V)</t>
  </si>
  <si>
    <t>3.0V</t>
  </si>
  <si>
    <t>3.5V</t>
  </si>
  <si>
    <t>Temp., C</t>
  </si>
  <si>
    <t>DT</t>
  </si>
  <si>
    <t>LNC</t>
  </si>
  <si>
    <t>Ток, А</t>
  </si>
  <si>
    <t>Напряжение , В</t>
  </si>
  <si>
    <t>Без LNC</t>
  </si>
  <si>
    <t>Rth (К/Вт)</t>
  </si>
  <si>
    <t>P, Вт</t>
  </si>
  <si>
    <t>Корр. темп.</t>
  </si>
  <si>
    <t>Исходная</t>
  </si>
  <si>
    <t>Корректированная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</si>
</sst>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'NoLoad-contr'!$J$6:$J$15</c:f>
              <c:numCache/>
            </c:numRef>
          </c:xVal>
          <c:yVal>
            <c:numRef>
              <c:f>'NoLoad-contr'!$L$6:$L$15</c:f>
              <c:numCache/>
            </c:numRef>
          </c:yVal>
          <c:smooth val="0"/>
        </c:ser>
        <c:axId val="46856024"/>
        <c:axId val="19051033"/>
      </c:scatterChart>
      <c:valAx>
        <c:axId val="46856024"/>
        <c:scaling>
          <c:orientation val="minMax"/>
          <c:max val="16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crossBetween val="midCat"/>
        <c:dispUnits/>
        <c:majorUnit val="200"/>
      </c:valAx>
      <c:valAx>
        <c:axId val="19051033"/>
        <c:scaling>
          <c:orientation val="minMax"/>
          <c:max val="45"/>
          <c:min val="3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5602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Noise!$C$2</c:f>
              <c:strCache>
                <c:ptCount val="1"/>
                <c:pt idx="0">
                  <c:v>Без LNC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Noise!$D$6:$D$20</c:f>
              <c:numCache/>
            </c:numRef>
          </c:xVal>
          <c:yVal>
            <c:numRef>
              <c:f>Noise!$E$6:$E$20</c:f>
              <c:numCache/>
            </c:numRef>
          </c:yVal>
          <c:smooth val="0"/>
        </c:ser>
        <c:ser>
          <c:idx val="0"/>
          <c:order val="1"/>
          <c:tx>
            <c:strRef>
              <c:f>Noise!$K$2</c:f>
              <c:strCache>
                <c:ptCount val="1"/>
                <c:pt idx="0">
                  <c:v>LNC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Noise!$L$4:$L$11</c:f>
              <c:numCache/>
            </c:numRef>
          </c:xVal>
          <c:yVal>
            <c:numRef>
              <c:f>Noise!$M$4:$M$11</c:f>
              <c:numCache/>
            </c:numRef>
          </c:yVal>
          <c:smooth val="0"/>
        </c:ser>
        <c:axId val="21772210"/>
        <c:axId val="61732163"/>
      </c:scatterChart>
      <c:valAx>
        <c:axId val="21772210"/>
        <c:scaling>
          <c:orientation val="minMax"/>
          <c:max val="100"/>
          <c:min val="2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732163"/>
        <c:crossesAt val="25"/>
        <c:crossBetween val="midCat"/>
        <c:dispUnits/>
        <c:majorUnit val="5"/>
        <c:minorUnit val="1"/>
      </c:valAx>
      <c:valAx>
        <c:axId val="61732163"/>
        <c:scaling>
          <c:orientation val="minMax"/>
          <c:max val="16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72210"/>
        <c:crossesAt val="4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"/>
          <c:y val="0.13"/>
          <c:w val="0.17175"/>
          <c:h val="0.1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'NoLoad-contr'!$L$6:$L$15</c:f>
              <c:numCache/>
            </c:numRef>
          </c:xVal>
          <c:yVal>
            <c:numRef>
              <c:f>'NoLoad-contr'!$K$6:$K$15</c:f>
              <c:numCache/>
            </c:numRef>
          </c:yVal>
          <c:smooth val="0"/>
        </c:ser>
        <c:axId val="37241570"/>
        <c:axId val="66738675"/>
      </c:scatterChart>
      <c:valAx>
        <c:axId val="37241570"/>
        <c:scaling>
          <c:orientation val="minMax"/>
          <c:max val="45"/>
          <c:min val="3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crossBetween val="midCat"/>
        <c:dispUnits/>
        <c:majorUnit val="1"/>
      </c:valAx>
      <c:valAx>
        <c:axId val="66738675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4157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'FullLoad-contr'!$J$6:$J$13</c:f>
              <c:numCache/>
            </c:numRef>
          </c:xVal>
          <c:yVal>
            <c:numRef>
              <c:f>'FullLoad-contr'!$L$6:$L$13</c:f>
              <c:numCache/>
            </c:numRef>
          </c:yVal>
          <c:smooth val="0"/>
        </c:ser>
        <c:axId val="63777164"/>
        <c:axId val="37123565"/>
      </c:scatterChart>
      <c:valAx>
        <c:axId val="63777164"/>
        <c:scaling>
          <c:orientation val="minMax"/>
          <c:max val="16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crossBetween val="midCat"/>
        <c:dispUnits/>
        <c:majorUnit val="200"/>
      </c:valAx>
      <c:valAx>
        <c:axId val="37123565"/>
        <c:scaling>
          <c:orientation val="minMax"/>
          <c:max val="82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7716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'FullLoad-contr'!$L$6:$L$13</c:f>
              <c:numCache/>
            </c:numRef>
          </c:xVal>
          <c:yVal>
            <c:numRef>
              <c:f>'FullLoad-contr'!$K$6:$K$13</c:f>
              <c:numCache/>
            </c:numRef>
          </c:yVal>
          <c:smooth val="0"/>
        </c:ser>
        <c:axId val="65676630"/>
        <c:axId val="54218759"/>
      </c:scatterChart>
      <c:valAx>
        <c:axId val="65676630"/>
        <c:scaling>
          <c:orientation val="minMax"/>
          <c:max val="82"/>
          <c:min val="6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crossBetween val="midCat"/>
        <c:dispUnits/>
        <c:majorUnit val="2"/>
      </c:valAx>
      <c:valAx>
        <c:axId val="54218759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7663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'FullLoad-contr'!$Q$5</c:f>
              <c:strCache>
                <c:ptCount val="1"/>
                <c:pt idx="0">
                  <c:v>DT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'FullLoad-contr'!$J$6:$J$13</c:f>
              <c:numCache/>
            </c:numRef>
          </c:xVal>
          <c:yVal>
            <c:numRef>
              <c:f>'FullLoad-contr'!$S$6:$S$13</c:f>
              <c:numCache/>
            </c:numRef>
          </c:yVal>
          <c:smooth val="0"/>
        </c:ser>
        <c:axId val="18206784"/>
        <c:axId val="29643329"/>
      </c:scatterChart>
      <c:valAx>
        <c:axId val="18206784"/>
        <c:scaling>
          <c:orientation val="minMax"/>
          <c:max val="16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crossBetween val="midCat"/>
        <c:dispUnits/>
        <c:majorUnit val="200"/>
      </c:valAx>
      <c:valAx>
        <c:axId val="29643329"/>
        <c:scaling>
          <c:orientation val="minMax"/>
          <c:max val="82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0678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'FullLoad-contr'!$Q$5</c:f>
              <c:strCache>
                <c:ptCount val="1"/>
                <c:pt idx="0">
                  <c:v>DT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'FullLoad-contr'!$S$6:$S$13</c:f>
              <c:numCache/>
            </c:numRef>
          </c:xVal>
          <c:yVal>
            <c:numRef>
              <c:f>'FullLoad-contr'!$K$6:$K$13</c:f>
              <c:numCache/>
            </c:numRef>
          </c:yVal>
          <c:smooth val="0"/>
        </c:ser>
        <c:axId val="65463370"/>
        <c:axId val="52299419"/>
      </c:scatterChart>
      <c:valAx>
        <c:axId val="65463370"/>
        <c:scaling>
          <c:orientation val="minMax"/>
          <c:max val="82"/>
          <c:min val="6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crossBetween val="midCat"/>
        <c:dispUnits/>
        <c:majorUnit val="2"/>
      </c:valAx>
      <c:valAx>
        <c:axId val="52299419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6337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'FullLoad-contr'!$Q$5</c:f>
              <c:strCache>
                <c:ptCount val="1"/>
                <c:pt idx="0">
                  <c:v>DT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'FullLoad-contr'!$N$6:$N$13</c:f>
              <c:numCache/>
            </c:numRef>
          </c:xVal>
          <c:yVal>
            <c:numRef>
              <c:f>'FullLoad-contr'!$O$6:$O$13</c:f>
              <c:numCache/>
            </c:numRef>
          </c:yVal>
          <c:smooth val="0"/>
        </c:ser>
        <c:axId val="932724"/>
        <c:axId val="8394517"/>
      </c:scatterChart>
      <c:valAx>
        <c:axId val="932724"/>
        <c:scaling>
          <c:orientation val="minMax"/>
          <c:max val="8"/>
          <c:min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94517"/>
        <c:crosses val="autoZero"/>
        <c:crossBetween val="midCat"/>
        <c:dispUnits/>
        <c:majorUnit val="1"/>
      </c:valAx>
      <c:valAx>
        <c:axId val="8394517"/>
        <c:scaling>
          <c:orientation val="minMax"/>
          <c:max val="25"/>
          <c:min val="23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2724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Noise!$D$2</c:f>
              <c:strCache>
                <c:ptCount val="1"/>
                <c:pt idx="0">
                  <c:v>ШИМ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Noise!$E$6:$E$20</c:f>
              <c:numCache/>
            </c:numRef>
          </c:xVal>
          <c:yVal>
            <c:numRef>
              <c:f>Noise!$F$6:$F$20</c:f>
              <c:numCache/>
            </c:numRef>
          </c:yVal>
          <c:smooth val="0"/>
        </c:ser>
        <c:ser>
          <c:idx val="1"/>
          <c:order val="1"/>
          <c:tx>
            <c:strRef>
              <c:f>Noise!$D$1</c:f>
              <c:strCache>
                <c:ptCount val="1"/>
                <c:pt idx="0">
                  <c:v>Напряжение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Noise!$E$4:$E$5</c:f>
              <c:numCache/>
            </c:numRef>
          </c:xVal>
          <c:yVal>
            <c:numRef>
              <c:f>Noise!$F$4:$F$5</c:f>
              <c:numCache/>
            </c:numRef>
          </c:yVal>
          <c:smooth val="0"/>
        </c:ser>
        <c:axId val="8441790"/>
        <c:axId val="8867247"/>
      </c:scatterChart>
      <c:valAx>
        <c:axId val="8441790"/>
        <c:scaling>
          <c:orientation val="minMax"/>
          <c:max val="16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67247"/>
        <c:crosses val="autoZero"/>
        <c:crossBetween val="midCat"/>
        <c:dispUnits/>
        <c:majorUnit val="200"/>
      </c:valAx>
      <c:valAx>
        <c:axId val="8867247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4179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75"/>
          <c:y val="0.13"/>
          <c:w val="0.251"/>
          <c:h val="0.1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47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Noise!$C$2</c:f>
              <c:strCache>
                <c:ptCount val="1"/>
                <c:pt idx="0">
                  <c:v>Без LNC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Noise!$D$4:$D$5</c:f>
              <c:numCache/>
            </c:numRef>
          </c:xVal>
          <c:yVal>
            <c:numRef>
              <c:f>Noise!$E$4:$E$5</c:f>
              <c:numCache/>
            </c:numRef>
          </c:yVal>
          <c:smooth val="0"/>
        </c:ser>
        <c:ser>
          <c:idx val="0"/>
          <c:order val="1"/>
          <c:tx>
            <c:strRef>
              <c:f>Noise!$K$2</c:f>
              <c:strCache>
                <c:ptCount val="1"/>
                <c:pt idx="0">
                  <c:v>LNC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Noise!$N$12:$N$14</c:f>
              <c:numCache/>
            </c:numRef>
          </c:xVal>
          <c:yVal>
            <c:numRef>
              <c:f>Noise!$O$12:$O$14</c:f>
              <c:numCache/>
            </c:numRef>
          </c:yVal>
          <c:smooth val="0"/>
        </c:ser>
        <c:axId val="12696360"/>
        <c:axId val="47158377"/>
      </c:scatterChart>
      <c:valAx>
        <c:axId val="12696360"/>
        <c:scaling>
          <c:orientation val="minMax"/>
          <c:max val="6"/>
          <c:min val="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58377"/>
        <c:crosses val="autoZero"/>
        <c:crossBetween val="midCat"/>
        <c:dispUnits/>
        <c:majorUnit val="0.5"/>
        <c:minorUnit val="0.1"/>
      </c:valAx>
      <c:valAx>
        <c:axId val="47158377"/>
        <c:scaling>
          <c:orientation val="minMax"/>
          <c:max val="55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696360"/>
        <c:crosses val="autoZero"/>
        <c:crossBetween val="midCat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275"/>
          <c:y val="0.16525"/>
          <c:w val="0.17175"/>
          <c:h val="0.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0.94</cdr:y>
    </cdr:from>
    <cdr:to>
      <cdr:x>0.71425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0.28325</cdr:x>
      <cdr:y>0.935</cdr:y>
    </cdr:from>
    <cdr:to>
      <cdr:x>0.706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362325"/>
          <a:ext cx="2171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0.0435</cdr:x>
      <cdr:y>0.6015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6300"/>
          <a:ext cx="219075" cy="1285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0.935</cdr:y>
    </cdr:from>
    <cdr:to>
      <cdr:x>0.57875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3362325"/>
          <a:ext cx="1676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Напряжение питания, В</a:t>
          </a:r>
        </a:p>
      </cdr:txBody>
    </cdr:sp>
  </cdr:relSizeAnchor>
  <cdr:relSizeAnchor xmlns:cdr="http://schemas.openxmlformats.org/drawingml/2006/chartDrawing">
    <cdr:from>
      <cdr:x>0</cdr:x>
      <cdr:y>0.109</cdr:y>
    </cdr:from>
    <cdr:to>
      <cdr:x>0.04925</cdr:x>
      <cdr:y>0.772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57175" cy="2390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0.935</cdr:y>
    </cdr:from>
    <cdr:to>
      <cdr:x>0.71775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3362325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Коэфф. заполнения ШИМ</a:t>
          </a:r>
        </a:p>
      </cdr:txBody>
    </cdr:sp>
  </cdr:relSizeAnchor>
  <cdr:relSizeAnchor xmlns:cdr="http://schemas.openxmlformats.org/drawingml/2006/chartDrawing">
    <cdr:from>
      <cdr:x>0</cdr:x>
      <cdr:y>0.109</cdr:y>
    </cdr:from>
    <cdr:to>
      <cdr:x>0.05525</cdr:x>
      <cdr:y>0.772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85750" cy="2390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22</xdr:row>
      <xdr:rowOff>38100</xdr:rowOff>
    </xdr:from>
    <xdr:to>
      <xdr:col>11</xdr:col>
      <xdr:colOff>247650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1819275" y="3600450"/>
        <a:ext cx="5133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44</xdr:row>
      <xdr:rowOff>104775</xdr:rowOff>
    </xdr:from>
    <xdr:to>
      <xdr:col>11</xdr:col>
      <xdr:colOff>238125</xdr:colOff>
      <xdr:row>66</xdr:row>
      <xdr:rowOff>142875</xdr:rowOff>
    </xdr:to>
    <xdr:graphicFrame>
      <xdr:nvGraphicFramePr>
        <xdr:cNvPr id="2" name="Chart 2"/>
        <xdr:cNvGraphicFramePr/>
      </xdr:nvGraphicFramePr>
      <xdr:xfrm>
        <a:off x="1809750" y="7229475"/>
        <a:ext cx="51339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304800</xdr:colOff>
      <xdr:row>42</xdr:row>
      <xdr:rowOff>123825</xdr:rowOff>
    </xdr:from>
    <xdr:to>
      <xdr:col>20</xdr:col>
      <xdr:colOff>561975</xdr:colOff>
      <xdr:row>65</xdr:row>
      <xdr:rowOff>0</xdr:rowOff>
    </xdr:to>
    <xdr:graphicFrame>
      <xdr:nvGraphicFramePr>
        <xdr:cNvPr id="3" name="Chart 3"/>
        <xdr:cNvGraphicFramePr/>
      </xdr:nvGraphicFramePr>
      <xdr:xfrm>
        <a:off x="7620000" y="6924675"/>
        <a:ext cx="51339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0.94</cdr:y>
    </cdr:from>
    <cdr:to>
      <cdr:x>0.724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3371850"/>
          <a:ext cx="2028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342900</xdr:colOff>
      <xdr:row>16</xdr:row>
      <xdr:rowOff>123825</xdr:rowOff>
    </xdr:from>
    <xdr:to>
      <xdr:col>9</xdr:col>
      <xdr:colOff>590550</xdr:colOff>
      <xdr:row>38</xdr:row>
      <xdr:rowOff>152400</xdr:rowOff>
    </xdr:to>
    <xdr:graphicFrame>
      <xdr:nvGraphicFramePr>
        <xdr:cNvPr id="1" name="Chart 2"/>
        <xdr:cNvGraphicFramePr/>
      </xdr:nvGraphicFramePr>
      <xdr:xfrm>
        <a:off x="952500" y="2714625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304800</xdr:colOff>
      <xdr:row>39</xdr:row>
      <xdr:rowOff>152400</xdr:rowOff>
    </xdr:from>
    <xdr:to>
      <xdr:col>9</xdr:col>
      <xdr:colOff>552450</xdr:colOff>
      <xdr:row>62</xdr:row>
      <xdr:rowOff>19050</xdr:rowOff>
    </xdr:to>
    <xdr:graphicFrame>
      <xdr:nvGraphicFramePr>
        <xdr:cNvPr id="2" name="Chart 3"/>
        <xdr:cNvGraphicFramePr/>
      </xdr:nvGraphicFramePr>
      <xdr:xfrm>
        <a:off x="914400" y="6467475"/>
        <a:ext cx="51244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0.94</cdr:y>
    </cdr:from>
    <cdr:to>
      <cdr:x>0.71425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0.94</cdr:y>
    </cdr:from>
    <cdr:to>
      <cdr:x>0.724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3371850"/>
          <a:ext cx="2028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0.94</cdr:y>
    </cdr:from>
    <cdr:to>
      <cdr:x>0.71425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0.94</cdr:y>
    </cdr:from>
    <cdr:to>
      <cdr:x>0.724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3371850"/>
          <a:ext cx="2028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0.34625</cdr:x>
      <cdr:y>0.94</cdr:y>
    </cdr:from>
    <cdr:to>
      <cdr:x>0.735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Номер точки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0.05275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66700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228600</xdr:colOff>
      <xdr:row>23</xdr:row>
      <xdr:rowOff>142875</xdr:rowOff>
    </xdr:from>
    <xdr:to>
      <xdr:col>9</xdr:col>
      <xdr:colOff>476250</xdr:colOff>
      <xdr:row>46</xdr:row>
      <xdr:rowOff>9525</xdr:rowOff>
    </xdr:to>
    <xdr:graphicFrame>
      <xdr:nvGraphicFramePr>
        <xdr:cNvPr id="1" name="Chart 2"/>
        <xdr:cNvGraphicFramePr/>
      </xdr:nvGraphicFramePr>
      <xdr:xfrm>
        <a:off x="838200" y="3867150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209550</xdr:colOff>
      <xdr:row>46</xdr:row>
      <xdr:rowOff>104775</xdr:rowOff>
    </xdr:from>
    <xdr:to>
      <xdr:col>9</xdr:col>
      <xdr:colOff>457200</xdr:colOff>
      <xdr:row>68</xdr:row>
      <xdr:rowOff>133350</xdr:rowOff>
    </xdr:to>
    <xdr:graphicFrame>
      <xdr:nvGraphicFramePr>
        <xdr:cNvPr id="2" name="Chart 3"/>
        <xdr:cNvGraphicFramePr/>
      </xdr:nvGraphicFramePr>
      <xdr:xfrm>
        <a:off x="819150" y="7553325"/>
        <a:ext cx="51244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238125</xdr:colOff>
      <xdr:row>23</xdr:row>
      <xdr:rowOff>133350</xdr:rowOff>
    </xdr:from>
    <xdr:to>
      <xdr:col>18</xdr:col>
      <xdr:colOff>485775</xdr:colOff>
      <xdr:row>46</xdr:row>
      <xdr:rowOff>0</xdr:rowOff>
    </xdr:to>
    <xdr:graphicFrame>
      <xdr:nvGraphicFramePr>
        <xdr:cNvPr id="3" name="Chart 6"/>
        <xdr:cNvGraphicFramePr/>
      </xdr:nvGraphicFramePr>
      <xdr:xfrm>
        <a:off x="6334125" y="3857625"/>
        <a:ext cx="51244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247650</xdr:colOff>
      <xdr:row>47</xdr:row>
      <xdr:rowOff>38100</xdr:rowOff>
    </xdr:from>
    <xdr:to>
      <xdr:col>18</xdr:col>
      <xdr:colOff>495300</xdr:colOff>
      <xdr:row>69</xdr:row>
      <xdr:rowOff>66675</xdr:rowOff>
    </xdr:to>
    <xdr:graphicFrame>
      <xdr:nvGraphicFramePr>
        <xdr:cNvPr id="4" name="Chart 7"/>
        <xdr:cNvGraphicFramePr/>
      </xdr:nvGraphicFramePr>
      <xdr:xfrm>
        <a:off x="6343650" y="7648575"/>
        <a:ext cx="51244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19</xdr:col>
      <xdr:colOff>133350</xdr:colOff>
      <xdr:row>23</xdr:row>
      <xdr:rowOff>133350</xdr:rowOff>
    </xdr:from>
    <xdr:to>
      <xdr:col>27</xdr:col>
      <xdr:colOff>381000</xdr:colOff>
      <xdr:row>46</xdr:row>
      <xdr:rowOff>0</xdr:rowOff>
    </xdr:to>
    <xdr:graphicFrame>
      <xdr:nvGraphicFramePr>
        <xdr:cNvPr id="5" name="Chart 10"/>
        <xdr:cNvGraphicFramePr/>
      </xdr:nvGraphicFramePr>
      <xdr:xfrm>
        <a:off x="11715750" y="3857625"/>
        <a:ext cx="51244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5"/>
  <sheetViews>
    <sheetView workbookViewId="0" topLeftCell="A1">
      <selection activeCell="L36" sqref="L36"/>
    </sheetView>
  </sheetViews>
  <sheetFormatPr defaultColWidth="9.140625" defaultRowHeight="12.75"/>
  <sheetData>
    <row r="5" spans="3:13" ht="12.75">
      <c r="C5" s="5" t="s">
        <v>11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6</v>
      </c>
      <c r="J5" s="5" t="s">
        <v>7</v>
      </c>
      <c r="K5" s="5" t="s">
        <v>8</v>
      </c>
      <c r="L5" s="5" t="s">
        <v>5</v>
      </c>
      <c r="M5" s="5" t="s">
        <v>4</v>
      </c>
    </row>
    <row r="6" spans="3:13" ht="12.75">
      <c r="C6" t="s">
        <v>12</v>
      </c>
      <c r="D6">
        <v>45.325</v>
      </c>
      <c r="E6">
        <v>45.88333333</v>
      </c>
      <c r="F6">
        <v>44.025</v>
      </c>
      <c r="G6">
        <v>42.80833333</v>
      </c>
      <c r="H6">
        <v>46</v>
      </c>
      <c r="I6" t="str">
        <f>C6</f>
        <v>3.0V</v>
      </c>
      <c r="J6">
        <v>406.054</v>
      </c>
      <c r="K6">
        <v>16.7</v>
      </c>
      <c r="L6">
        <f aca="true" t="shared" si="0" ref="L6:L15">AVERAGE(D6:G6)</f>
        <v>44.510416665</v>
      </c>
      <c r="M6">
        <f>H6</f>
        <v>46</v>
      </c>
    </row>
    <row r="7" spans="3:13" ht="12.75">
      <c r="C7" t="s">
        <v>13</v>
      </c>
      <c r="D7">
        <v>42.25555556</v>
      </c>
      <c r="E7">
        <v>43.61111111</v>
      </c>
      <c r="F7">
        <v>41.21111111</v>
      </c>
      <c r="G7">
        <v>39.35555556</v>
      </c>
      <c r="H7">
        <v>43.61111111</v>
      </c>
      <c r="I7" t="str">
        <f aca="true" t="shared" si="1" ref="I7:I15">C7</f>
        <v>3.5V</v>
      </c>
      <c r="J7">
        <v>505.588</v>
      </c>
      <c r="K7">
        <v>16.7</v>
      </c>
      <c r="L7">
        <f t="shared" si="0"/>
        <v>41.608333335</v>
      </c>
      <c r="M7">
        <f aca="true" t="shared" si="2" ref="M7:M15">H7</f>
        <v>43.61111111</v>
      </c>
    </row>
    <row r="8" spans="3:13" ht="12.75">
      <c r="C8">
        <v>30</v>
      </c>
      <c r="D8">
        <v>40.68627451</v>
      </c>
      <c r="E8">
        <v>41.82352941</v>
      </c>
      <c r="F8">
        <v>39.68627451</v>
      </c>
      <c r="G8">
        <v>37.88235294</v>
      </c>
      <c r="H8">
        <v>41.82352941</v>
      </c>
      <c r="I8">
        <f t="shared" si="1"/>
        <v>30</v>
      </c>
      <c r="J8">
        <v>569.611</v>
      </c>
      <c r="K8">
        <v>16.8</v>
      </c>
      <c r="L8">
        <f t="shared" si="0"/>
        <v>40.0196078425</v>
      </c>
      <c r="M8">
        <f t="shared" si="2"/>
        <v>41.82352941</v>
      </c>
    </row>
    <row r="9" spans="3:13" ht="12.75">
      <c r="C9">
        <v>40</v>
      </c>
      <c r="D9">
        <v>37.8</v>
      </c>
      <c r="E9">
        <v>39.27368421</v>
      </c>
      <c r="F9">
        <v>37</v>
      </c>
      <c r="G9">
        <v>35.02105263</v>
      </c>
      <c r="H9">
        <v>39.28421053</v>
      </c>
      <c r="I9">
        <f t="shared" si="1"/>
        <v>40</v>
      </c>
      <c r="J9">
        <v>727.249</v>
      </c>
      <c r="K9">
        <v>16.9</v>
      </c>
      <c r="L9">
        <f t="shared" si="0"/>
        <v>37.27368421</v>
      </c>
      <c r="M9">
        <f t="shared" si="2"/>
        <v>39.28421053</v>
      </c>
    </row>
    <row r="10" spans="3:13" ht="12.75">
      <c r="C10">
        <v>50</v>
      </c>
      <c r="D10">
        <v>36.59677419</v>
      </c>
      <c r="E10">
        <v>38.11290323</v>
      </c>
      <c r="F10">
        <v>35.75806452</v>
      </c>
      <c r="G10">
        <v>34.93548387</v>
      </c>
      <c r="H10">
        <v>38.17741935</v>
      </c>
      <c r="I10">
        <f t="shared" si="1"/>
        <v>50</v>
      </c>
      <c r="J10">
        <v>880.129</v>
      </c>
      <c r="K10">
        <v>17.7</v>
      </c>
      <c r="L10">
        <f t="shared" si="0"/>
        <v>36.350806452499995</v>
      </c>
      <c r="M10">
        <f t="shared" si="2"/>
        <v>38.17741935</v>
      </c>
    </row>
    <row r="11" spans="3:13" ht="12.75">
      <c r="C11">
        <v>60</v>
      </c>
      <c r="D11">
        <v>35.03846154</v>
      </c>
      <c r="E11">
        <v>36.63461538</v>
      </c>
      <c r="F11">
        <v>33.96153846</v>
      </c>
      <c r="G11">
        <v>33.42307692</v>
      </c>
      <c r="H11">
        <v>36.63461538</v>
      </c>
      <c r="I11">
        <f t="shared" si="1"/>
        <v>60</v>
      </c>
      <c r="J11">
        <v>1022.2</v>
      </c>
      <c r="K11">
        <v>19.2</v>
      </c>
      <c r="L11">
        <f t="shared" si="0"/>
        <v>34.764423074999996</v>
      </c>
      <c r="M11">
        <f t="shared" si="2"/>
        <v>36.63461538</v>
      </c>
    </row>
    <row r="12" spans="3:13" ht="12.75">
      <c r="C12">
        <v>70</v>
      </c>
      <c r="D12">
        <v>34.20408163</v>
      </c>
      <c r="E12">
        <v>35.91836735</v>
      </c>
      <c r="F12">
        <v>33.63265306</v>
      </c>
      <c r="G12">
        <v>33.20408163</v>
      </c>
      <c r="H12">
        <v>35.93877551</v>
      </c>
      <c r="I12">
        <f t="shared" si="1"/>
        <v>70</v>
      </c>
      <c r="J12">
        <v>1162.26</v>
      </c>
      <c r="K12">
        <v>21.6</v>
      </c>
      <c r="L12">
        <f t="shared" si="0"/>
        <v>34.2397959175</v>
      </c>
      <c r="M12">
        <f t="shared" si="2"/>
        <v>35.93877551</v>
      </c>
    </row>
    <row r="13" spans="3:13" ht="12.75">
      <c r="C13">
        <v>80</v>
      </c>
      <c r="D13">
        <v>33.8125</v>
      </c>
      <c r="E13">
        <v>35.47916667</v>
      </c>
      <c r="F13">
        <v>33.08333333</v>
      </c>
      <c r="G13">
        <v>32.29166667</v>
      </c>
      <c r="H13">
        <v>35.45833333</v>
      </c>
      <c r="I13">
        <f t="shared" si="1"/>
        <v>80</v>
      </c>
      <c r="J13">
        <v>1285.01</v>
      </c>
      <c r="K13">
        <v>24.5</v>
      </c>
      <c r="L13">
        <f t="shared" si="0"/>
        <v>33.666666667499996</v>
      </c>
      <c r="M13">
        <f t="shared" si="2"/>
        <v>35.45833333</v>
      </c>
    </row>
    <row r="14" spans="3:13" ht="12.75">
      <c r="C14">
        <v>90</v>
      </c>
      <c r="D14">
        <v>34.44230769</v>
      </c>
      <c r="E14">
        <v>35.86538462</v>
      </c>
      <c r="F14">
        <v>33.76923077</v>
      </c>
      <c r="G14">
        <v>33.44230769</v>
      </c>
      <c r="H14">
        <v>35.86538462</v>
      </c>
      <c r="I14">
        <f t="shared" si="1"/>
        <v>90</v>
      </c>
      <c r="J14">
        <v>1393.8</v>
      </c>
      <c r="K14">
        <v>26.8</v>
      </c>
      <c r="L14">
        <f t="shared" si="0"/>
        <v>34.3798076925</v>
      </c>
      <c r="M14">
        <f t="shared" si="2"/>
        <v>35.86538462</v>
      </c>
    </row>
    <row r="15" spans="3:13" ht="12.75">
      <c r="C15">
        <v>100</v>
      </c>
      <c r="D15">
        <v>33.28571429</v>
      </c>
      <c r="E15">
        <v>35.08571429</v>
      </c>
      <c r="F15">
        <v>32.22857143</v>
      </c>
      <c r="G15">
        <v>32.31428571</v>
      </c>
      <c r="H15">
        <v>35.08571429</v>
      </c>
      <c r="I15">
        <f t="shared" si="1"/>
        <v>100</v>
      </c>
      <c r="J15">
        <v>1505.65</v>
      </c>
      <c r="K15">
        <v>29.3</v>
      </c>
      <c r="L15">
        <f t="shared" si="0"/>
        <v>33.22857143</v>
      </c>
      <c r="M15">
        <f t="shared" si="2"/>
        <v>35.08571429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S13"/>
  <sheetViews>
    <sheetView workbookViewId="0" topLeftCell="A1">
      <selection activeCell="V56" sqref="V56"/>
    </sheetView>
  </sheetViews>
  <sheetFormatPr defaultColWidth="9.140625" defaultRowHeight="12.75"/>
  <sheetData>
    <row r="4" spans="12:19" ht="12.75">
      <c r="L4" s="5" t="s">
        <v>23</v>
      </c>
      <c r="S4" s="5" t="s">
        <v>24</v>
      </c>
    </row>
    <row r="5" spans="3:19" ht="12.75">
      <c r="C5" s="5" t="s">
        <v>11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5" t="s">
        <v>11</v>
      </c>
      <c r="J5" s="5" t="s">
        <v>7</v>
      </c>
      <c r="K5" s="5" t="s">
        <v>8</v>
      </c>
      <c r="L5" s="5" t="s">
        <v>5</v>
      </c>
      <c r="M5" s="5" t="s">
        <v>4</v>
      </c>
      <c r="N5" s="5"/>
      <c r="O5" s="5" t="s">
        <v>14</v>
      </c>
      <c r="P5" s="5" t="s">
        <v>21</v>
      </c>
      <c r="Q5" s="5" t="s">
        <v>15</v>
      </c>
      <c r="R5" s="5" t="s">
        <v>20</v>
      </c>
      <c r="S5" s="5" t="s">
        <v>22</v>
      </c>
    </row>
    <row r="6" spans="3:19" ht="12.75">
      <c r="C6">
        <v>30</v>
      </c>
      <c r="D6">
        <v>84.27848101</v>
      </c>
      <c r="E6">
        <v>79.27848101</v>
      </c>
      <c r="F6">
        <v>78.27848101</v>
      </c>
      <c r="G6">
        <v>81.32911392</v>
      </c>
      <c r="H6">
        <v>84.30379747</v>
      </c>
      <c r="I6">
        <f aca="true" t="shared" si="0" ref="I6:I13">C6</f>
        <v>30</v>
      </c>
      <c r="J6">
        <v>569.611</v>
      </c>
      <c r="K6">
        <v>16.8</v>
      </c>
      <c r="L6">
        <f aca="true" t="shared" si="1" ref="L6:L13">AVERAGE(D6:G6)</f>
        <v>80.79113923749999</v>
      </c>
      <c r="M6">
        <f aca="true" t="shared" si="2" ref="M6:M13">H6</f>
        <v>84.30379747</v>
      </c>
      <c r="N6">
        <v>1</v>
      </c>
      <c r="O6">
        <v>24.743952</v>
      </c>
      <c r="P6">
        <v>104.6062357</v>
      </c>
      <c r="Q6">
        <f>L6-O6</f>
        <v>56.04718723749999</v>
      </c>
      <c r="R6" s="4">
        <f>(L6-O6)/P6</f>
        <v>0.5357920286725315</v>
      </c>
      <c r="S6">
        <f>Q6+24</f>
        <v>80.0471872375</v>
      </c>
    </row>
    <row r="7" spans="3:19" ht="12.75">
      <c r="C7">
        <v>40</v>
      </c>
      <c r="D7">
        <v>74.77622378</v>
      </c>
      <c r="E7">
        <v>70.52447552</v>
      </c>
      <c r="F7">
        <v>70.27272727</v>
      </c>
      <c r="G7">
        <v>72.38461538</v>
      </c>
      <c r="H7">
        <v>74.76923077</v>
      </c>
      <c r="I7">
        <f t="shared" si="0"/>
        <v>40</v>
      </c>
      <c r="J7">
        <v>727.249</v>
      </c>
      <c r="K7">
        <v>16.9</v>
      </c>
      <c r="L7">
        <f t="shared" si="1"/>
        <v>71.9895104875</v>
      </c>
      <c r="M7">
        <f t="shared" si="2"/>
        <v>74.76923077</v>
      </c>
      <c r="N7">
        <v>2</v>
      </c>
      <c r="O7">
        <v>24.685484</v>
      </c>
      <c r="P7">
        <v>104.6062357</v>
      </c>
      <c r="Q7">
        <f aca="true" t="shared" si="3" ref="Q7:Q13">L7-O7</f>
        <v>47.304026487499996</v>
      </c>
      <c r="R7" s="4">
        <f aca="true" t="shared" si="4" ref="R7:R13">(L7-O7)/P7</f>
        <v>0.45221038851988815</v>
      </c>
      <c r="S7">
        <f aca="true" t="shared" si="5" ref="S7:S13">Q7+24</f>
        <v>71.3040264875</v>
      </c>
    </row>
    <row r="8" spans="3:19" ht="12.75">
      <c r="C8">
        <v>50</v>
      </c>
      <c r="D8">
        <v>70.91803279</v>
      </c>
      <c r="E8">
        <v>65.73770492</v>
      </c>
      <c r="F8">
        <v>65.52459016</v>
      </c>
      <c r="G8">
        <v>67.19672131</v>
      </c>
      <c r="H8">
        <v>70.91803279</v>
      </c>
      <c r="I8">
        <f t="shared" si="0"/>
        <v>50</v>
      </c>
      <c r="J8">
        <v>880.129</v>
      </c>
      <c r="K8">
        <v>17.7</v>
      </c>
      <c r="L8">
        <f t="shared" si="1"/>
        <v>67.344262295</v>
      </c>
      <c r="M8">
        <f t="shared" si="2"/>
        <v>70.91803279</v>
      </c>
      <c r="N8">
        <v>3</v>
      </c>
      <c r="O8">
        <v>24.133065</v>
      </c>
      <c r="P8">
        <v>104.6062357</v>
      </c>
      <c r="Q8">
        <f t="shared" si="3"/>
        <v>43.21119729499999</v>
      </c>
      <c r="R8" s="4">
        <f t="shared" si="4"/>
        <v>0.4130843348471624</v>
      </c>
      <c r="S8">
        <f t="shared" si="5"/>
        <v>67.21119729499999</v>
      </c>
    </row>
    <row r="9" spans="3:19" ht="12.75">
      <c r="C9">
        <v>60</v>
      </c>
      <c r="D9">
        <v>69.31818182</v>
      </c>
      <c r="E9">
        <v>63.75757576</v>
      </c>
      <c r="F9">
        <v>63.40909091</v>
      </c>
      <c r="G9">
        <v>65.18181818</v>
      </c>
      <c r="H9">
        <v>69.31818182</v>
      </c>
      <c r="I9">
        <f t="shared" si="0"/>
        <v>60</v>
      </c>
      <c r="J9">
        <v>1022.2</v>
      </c>
      <c r="K9">
        <v>19.2</v>
      </c>
      <c r="L9">
        <f t="shared" si="1"/>
        <v>65.41666666750001</v>
      </c>
      <c r="M9">
        <f t="shared" si="2"/>
        <v>69.31818182</v>
      </c>
      <c r="N9">
        <v>4</v>
      </c>
      <c r="O9">
        <v>24.584677</v>
      </c>
      <c r="P9">
        <v>104.6062357</v>
      </c>
      <c r="Q9">
        <f t="shared" si="3"/>
        <v>40.83198966750001</v>
      </c>
      <c r="R9" s="4">
        <f t="shared" si="4"/>
        <v>0.3903399199317523</v>
      </c>
      <c r="S9">
        <f t="shared" si="5"/>
        <v>64.83198966750001</v>
      </c>
    </row>
    <row r="10" spans="3:19" ht="12.75">
      <c r="C10">
        <v>70</v>
      </c>
      <c r="D10">
        <v>66.92405063</v>
      </c>
      <c r="E10">
        <v>61.46835443</v>
      </c>
      <c r="F10">
        <v>61.27848101</v>
      </c>
      <c r="G10">
        <v>62.3164557</v>
      </c>
      <c r="H10">
        <v>66.88607595</v>
      </c>
      <c r="I10">
        <f t="shared" si="0"/>
        <v>70</v>
      </c>
      <c r="J10">
        <v>1162.26</v>
      </c>
      <c r="K10">
        <v>21.6</v>
      </c>
      <c r="L10">
        <f t="shared" si="1"/>
        <v>62.9968354425</v>
      </c>
      <c r="M10">
        <f t="shared" si="2"/>
        <v>66.88607595</v>
      </c>
      <c r="N10">
        <v>5</v>
      </c>
      <c r="O10">
        <v>23.860887</v>
      </c>
      <c r="P10">
        <v>104.6062357</v>
      </c>
      <c r="Q10">
        <f t="shared" si="3"/>
        <v>39.135948442499995</v>
      </c>
      <c r="R10" s="4">
        <f t="shared" si="4"/>
        <v>0.37412634323959326</v>
      </c>
      <c r="S10">
        <f t="shared" si="5"/>
        <v>63.135948442499995</v>
      </c>
    </row>
    <row r="11" spans="3:19" ht="12.75">
      <c r="C11">
        <v>80</v>
      </c>
      <c r="D11">
        <v>65.85245902</v>
      </c>
      <c r="E11">
        <v>61.29508197</v>
      </c>
      <c r="F11">
        <v>61.27868852</v>
      </c>
      <c r="G11">
        <v>61.91803279</v>
      </c>
      <c r="H11">
        <v>65.85245902</v>
      </c>
      <c r="I11">
        <f t="shared" si="0"/>
        <v>80</v>
      </c>
      <c r="J11">
        <v>1285.01</v>
      </c>
      <c r="K11">
        <v>24.5</v>
      </c>
      <c r="L11">
        <f t="shared" si="1"/>
        <v>62.58606557499999</v>
      </c>
      <c r="M11">
        <f t="shared" si="2"/>
        <v>65.85245902</v>
      </c>
      <c r="N11">
        <v>6</v>
      </c>
      <c r="O11">
        <v>24.241935</v>
      </c>
      <c r="P11">
        <v>104.6062357</v>
      </c>
      <c r="Q11">
        <f t="shared" si="3"/>
        <v>38.344130574999994</v>
      </c>
      <c r="R11" s="4">
        <f t="shared" si="4"/>
        <v>0.36655683400143607</v>
      </c>
      <c r="S11">
        <f t="shared" si="5"/>
        <v>62.344130574999994</v>
      </c>
    </row>
    <row r="12" spans="3:19" ht="12.75">
      <c r="C12">
        <v>90</v>
      </c>
      <c r="D12">
        <v>64.43548387</v>
      </c>
      <c r="E12">
        <v>60.93548387</v>
      </c>
      <c r="F12">
        <v>60.27419355</v>
      </c>
      <c r="G12">
        <v>60.77419355</v>
      </c>
      <c r="H12">
        <v>64.4516129</v>
      </c>
      <c r="I12">
        <f t="shared" si="0"/>
        <v>90</v>
      </c>
      <c r="J12">
        <v>1393.8</v>
      </c>
      <c r="K12">
        <v>26.8</v>
      </c>
      <c r="L12">
        <f t="shared" si="1"/>
        <v>61.60483871</v>
      </c>
      <c r="M12">
        <f t="shared" si="2"/>
        <v>64.4516129</v>
      </c>
      <c r="N12">
        <v>7</v>
      </c>
      <c r="O12">
        <v>23.764113</v>
      </c>
      <c r="P12">
        <v>104.6062357</v>
      </c>
      <c r="Q12">
        <f t="shared" si="3"/>
        <v>37.84072571</v>
      </c>
      <c r="R12" s="4">
        <f t="shared" si="4"/>
        <v>0.3617444548766991</v>
      </c>
      <c r="S12">
        <f t="shared" si="5"/>
        <v>61.84072571</v>
      </c>
    </row>
    <row r="13" spans="3:19" ht="12.75">
      <c r="C13">
        <v>100</v>
      </c>
      <c r="D13">
        <v>64.80952381</v>
      </c>
      <c r="E13">
        <v>61</v>
      </c>
      <c r="F13">
        <v>60.19047619</v>
      </c>
      <c r="G13">
        <v>60.71428571</v>
      </c>
      <c r="H13">
        <v>64.80952381</v>
      </c>
      <c r="I13">
        <f t="shared" si="0"/>
        <v>100</v>
      </c>
      <c r="J13">
        <v>1505.65</v>
      </c>
      <c r="K13">
        <v>29.3</v>
      </c>
      <c r="L13">
        <f t="shared" si="1"/>
        <v>61.6785714275</v>
      </c>
      <c r="M13">
        <f t="shared" si="2"/>
        <v>64.80952381</v>
      </c>
      <c r="N13">
        <v>8</v>
      </c>
      <c r="O13">
        <v>24.336694</v>
      </c>
      <c r="P13">
        <v>104.6062357</v>
      </c>
      <c r="Q13">
        <f t="shared" si="3"/>
        <v>37.3418774275</v>
      </c>
      <c r="R13" s="4">
        <f t="shared" si="4"/>
        <v>0.35697563512936925</v>
      </c>
      <c r="S13">
        <f t="shared" si="5"/>
        <v>61.3418774275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P20"/>
  <sheetViews>
    <sheetView tabSelected="1" workbookViewId="0" topLeftCell="C1">
      <selection activeCell="T10" sqref="T10"/>
    </sheetView>
  </sheetViews>
  <sheetFormatPr defaultColWidth="9.140625" defaultRowHeight="12.75"/>
  <sheetData>
    <row r="1" ht="12.75">
      <c r="D1" t="s">
        <v>10</v>
      </c>
    </row>
    <row r="2" spans="3:11" ht="12.75">
      <c r="C2" s="5" t="s">
        <v>19</v>
      </c>
      <c r="D2" t="s">
        <v>9</v>
      </c>
      <c r="K2" s="5" t="s">
        <v>16</v>
      </c>
    </row>
    <row r="3" spans="4:16" ht="12.75">
      <c r="D3" s="6" t="s">
        <v>11</v>
      </c>
      <c r="E3" s="6" t="s">
        <v>7</v>
      </c>
      <c r="F3" s="6" t="s">
        <v>8</v>
      </c>
      <c r="G3" s="6" t="s">
        <v>17</v>
      </c>
      <c r="L3" s="6" t="s">
        <v>9</v>
      </c>
      <c r="M3" s="6" t="s">
        <v>7</v>
      </c>
      <c r="N3" s="6" t="s">
        <v>18</v>
      </c>
      <c r="O3" s="6" t="s">
        <v>7</v>
      </c>
      <c r="P3" s="6" t="s">
        <v>17</v>
      </c>
    </row>
    <row r="4" spans="4:16" ht="12.75">
      <c r="D4" s="1">
        <v>3</v>
      </c>
      <c r="E4">
        <v>406.054</v>
      </c>
      <c r="F4">
        <v>16.7</v>
      </c>
      <c r="G4" s="3">
        <v>0.0204058</v>
      </c>
      <c r="L4" s="2">
        <v>100</v>
      </c>
      <c r="M4">
        <v>937.024</v>
      </c>
      <c r="N4" s="1">
        <v>12</v>
      </c>
      <c r="O4">
        <v>937.024</v>
      </c>
      <c r="P4" s="3">
        <v>0.0514808</v>
      </c>
    </row>
    <row r="5" spans="4:16" ht="12.75">
      <c r="D5" s="1">
        <v>3.5</v>
      </c>
      <c r="E5">
        <v>505.588</v>
      </c>
      <c r="F5">
        <v>16.7</v>
      </c>
      <c r="G5" s="3">
        <v>0.021447</v>
      </c>
      <c r="L5" s="2">
        <v>90</v>
      </c>
      <c r="M5">
        <v>908.537</v>
      </c>
      <c r="N5" s="1">
        <v>12</v>
      </c>
      <c r="O5">
        <v>908.537</v>
      </c>
      <c r="P5" s="3">
        <v>0.0473782</v>
      </c>
    </row>
    <row r="6" spans="4:16" ht="12.75">
      <c r="D6" s="2">
        <v>30</v>
      </c>
      <c r="E6">
        <v>569.611</v>
      </c>
      <c r="F6">
        <v>16.8</v>
      </c>
      <c r="G6" s="3">
        <v>0.0360833</v>
      </c>
      <c r="L6" s="2">
        <v>80</v>
      </c>
      <c r="M6">
        <v>866.801</v>
      </c>
      <c r="N6" s="1">
        <v>12</v>
      </c>
      <c r="O6">
        <v>866.801</v>
      </c>
      <c r="P6" s="3">
        <v>0.0437083</v>
      </c>
    </row>
    <row r="7" spans="4:16" ht="12.75">
      <c r="D7" s="2">
        <v>35</v>
      </c>
      <c r="E7">
        <v>648.254</v>
      </c>
      <c r="F7">
        <v>16.9</v>
      </c>
      <c r="G7" s="3">
        <v>0.0380583</v>
      </c>
      <c r="L7" s="2">
        <v>70</v>
      </c>
      <c r="M7">
        <v>814.166</v>
      </c>
      <c r="N7" s="1">
        <v>12</v>
      </c>
      <c r="O7">
        <v>814.166</v>
      </c>
      <c r="P7" s="3">
        <v>0.0396944</v>
      </c>
    </row>
    <row r="8" spans="4:16" ht="12.75">
      <c r="D8" s="2">
        <v>40</v>
      </c>
      <c r="E8">
        <v>727.249</v>
      </c>
      <c r="F8">
        <v>16.9</v>
      </c>
      <c r="G8" s="3">
        <v>0.0402778</v>
      </c>
      <c r="L8" s="2">
        <v>60</v>
      </c>
      <c r="M8">
        <v>746.489</v>
      </c>
      <c r="N8" s="1">
        <v>12</v>
      </c>
      <c r="O8">
        <v>746.489</v>
      </c>
      <c r="P8" s="3">
        <v>0.0358148</v>
      </c>
    </row>
    <row r="9" spans="4:16" ht="12.75">
      <c r="D9" s="2">
        <v>45</v>
      </c>
      <c r="E9">
        <v>810.973</v>
      </c>
      <c r="F9">
        <v>17.2</v>
      </c>
      <c r="G9" s="3">
        <v>0.0434105</v>
      </c>
      <c r="L9" s="2">
        <v>50</v>
      </c>
      <c r="M9">
        <v>656.85</v>
      </c>
      <c r="N9" s="1">
        <v>12</v>
      </c>
      <c r="O9">
        <v>656.85</v>
      </c>
      <c r="P9" s="3">
        <v>0.0323796</v>
      </c>
    </row>
    <row r="10" spans="4:16" ht="12.75">
      <c r="D10" s="2">
        <v>50</v>
      </c>
      <c r="E10">
        <v>880.129</v>
      </c>
      <c r="F10">
        <v>17.7</v>
      </c>
      <c r="G10" s="3">
        <v>0.0465245</v>
      </c>
      <c r="L10" s="2">
        <v>40</v>
      </c>
      <c r="M10">
        <v>549.921</v>
      </c>
      <c r="N10" s="1">
        <v>12</v>
      </c>
      <c r="O10">
        <v>549.921</v>
      </c>
      <c r="P10" s="3">
        <v>0.029463</v>
      </c>
    </row>
    <row r="11" spans="4:16" ht="12.75">
      <c r="D11" s="2">
        <v>55</v>
      </c>
      <c r="E11">
        <v>962.213</v>
      </c>
      <c r="F11">
        <v>18.3</v>
      </c>
      <c r="G11" s="3">
        <v>0.0504792</v>
      </c>
      <c r="L11" s="2">
        <v>30</v>
      </c>
      <c r="M11">
        <v>411.828</v>
      </c>
      <c r="N11" s="1">
        <v>12</v>
      </c>
      <c r="O11">
        <v>411.828</v>
      </c>
      <c r="P11" s="3">
        <v>0.0279167</v>
      </c>
    </row>
    <row r="12" spans="4:16" ht="12.75">
      <c r="D12" s="2">
        <v>60</v>
      </c>
      <c r="E12">
        <v>1022.2</v>
      </c>
      <c r="F12">
        <v>19.2</v>
      </c>
      <c r="G12" s="3">
        <v>0.0546136</v>
      </c>
      <c r="L12" s="2">
        <v>100</v>
      </c>
      <c r="M12">
        <v>241.911</v>
      </c>
      <c r="N12" s="1">
        <v>6</v>
      </c>
      <c r="O12">
        <v>241.911</v>
      </c>
      <c r="P12" s="3">
        <v>0.0172083</v>
      </c>
    </row>
    <row r="13" spans="4:16" ht="12.75">
      <c r="D13" s="2">
        <v>65</v>
      </c>
      <c r="E13">
        <v>1086.89</v>
      </c>
      <c r="F13">
        <v>20.2</v>
      </c>
      <c r="G13" s="3">
        <v>0.0588542</v>
      </c>
      <c r="L13" s="2">
        <v>100</v>
      </c>
      <c r="M13">
        <v>129.718</v>
      </c>
      <c r="N13" s="1">
        <v>5</v>
      </c>
      <c r="O13">
        <v>129.718</v>
      </c>
      <c r="P13" s="3">
        <v>0.0128871</v>
      </c>
    </row>
    <row r="14" spans="4:16" ht="12.75">
      <c r="D14" s="2">
        <v>70</v>
      </c>
      <c r="E14">
        <v>1162.26</v>
      </c>
      <c r="F14">
        <v>21.6</v>
      </c>
      <c r="G14" s="3">
        <v>0.064197</v>
      </c>
      <c r="L14" s="2">
        <v>100</v>
      </c>
      <c r="M14" s="7">
        <v>120</v>
      </c>
      <c r="N14" s="1">
        <v>4</v>
      </c>
      <c r="O14" s="7">
        <v>120</v>
      </c>
      <c r="P14" s="3">
        <v>0.010992</v>
      </c>
    </row>
    <row r="15" spans="4:7" ht="12.75">
      <c r="D15" s="2">
        <v>75</v>
      </c>
      <c r="E15">
        <v>1218.14</v>
      </c>
      <c r="F15">
        <v>22.8</v>
      </c>
      <c r="G15" s="3">
        <v>0.0694567</v>
      </c>
    </row>
    <row r="16" spans="4:7" ht="12.75">
      <c r="D16" s="2">
        <v>80</v>
      </c>
      <c r="E16">
        <v>1285.01</v>
      </c>
      <c r="F16">
        <v>24.5</v>
      </c>
      <c r="G16" s="3">
        <v>0.0759367</v>
      </c>
    </row>
    <row r="17" spans="4:7" ht="12.75">
      <c r="D17" s="2">
        <v>85</v>
      </c>
      <c r="E17">
        <v>1340.35</v>
      </c>
      <c r="F17">
        <v>25.8</v>
      </c>
      <c r="G17" s="3">
        <v>0.0820312</v>
      </c>
    </row>
    <row r="18" spans="4:7" ht="12.75">
      <c r="D18" s="2">
        <v>90</v>
      </c>
      <c r="E18">
        <v>1393.8</v>
      </c>
      <c r="F18">
        <v>26.8</v>
      </c>
      <c r="G18" s="3">
        <v>0.0883556</v>
      </c>
    </row>
    <row r="19" spans="4:7" ht="12.75">
      <c r="D19" s="2">
        <v>95</v>
      </c>
      <c r="E19">
        <v>1455.77</v>
      </c>
      <c r="F19">
        <v>28.2</v>
      </c>
      <c r="G19" s="3">
        <v>0.0965201</v>
      </c>
    </row>
    <row r="20" spans="4:7" ht="12.75">
      <c r="D20" s="2">
        <v>100</v>
      </c>
      <c r="E20">
        <v>1505.65</v>
      </c>
      <c r="F20">
        <v>29.3</v>
      </c>
      <c r="G20" s="3">
        <v>0.103732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2016-03-17T20:12:41Z</dcterms:created>
  <dcterms:modified xsi:type="dcterms:W3CDTF">2016-04-24T19:41:05Z</dcterms:modified>
  <cp:category/>
  <cp:version/>
  <cp:contentType/>
  <cp:contentStatus/>
</cp:coreProperties>
</file>