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<sst xmlns="http://schemas.openxmlformats.org/spreadsheetml/2006/main" count="59" uniqueCount="32">
  <si>
    <t>PWM (скважность), %</t>
  </si>
  <si>
    <t>RPM (скорость вращения), стенд</t>
  </si>
  <si>
    <t>RPM (скорость вращения)</t>
  </si>
  <si>
    <t>Шум (дБа)</t>
  </si>
  <si>
    <t>CFM</t>
  </si>
  <si>
    <t>Падение скорости вращения, %</t>
  </si>
  <si>
    <t>Напряжение питания, В</t>
  </si>
  <si>
    <t>Stage 1</t>
  </si>
  <si>
    <t>Stage 2</t>
  </si>
  <si>
    <t>Stage 3</t>
  </si>
  <si>
    <t>Stage 4</t>
  </si>
  <si>
    <t>CFM, Voltage</t>
  </si>
  <si>
    <t>CFM, PWM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</si>
  <si>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</si>
  <si>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</si>
  <si>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</si>
  <si>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</si>
  <si>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</si>
  <si>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</si>
  <si>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</si>
  <si>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Stage 1-1</t>
  </si>
  <si>
    <t>Зависимость объемной производительности от напряжения питания</t>
  </si>
  <si>
    <t>Stage 2-2</t>
  </si>
  <si>
    <t>Зависимость скорости вращения вентилятора  от коэффициента заполнения ШИМ-импульсов</t>
  </si>
  <si>
    <t>Зависимость объемной производительности от коэффициента заполнения ШИМ-импульсов</t>
  </si>
  <si>
    <t>Зависимость уровня шума от скорости вращения вентилятора,  изм. коэффициента заполнения ШИМ-импульсов</t>
  </si>
  <si>
    <t>Кривая соответствия уровня шума и обьемной производительности, изм. коэффициента заполнения ШИМ-импульсов</t>
  </si>
  <si>
    <t>Stage 4-4</t>
  </si>
  <si>
    <t>Зависимость уровня шума от скорости вращения вентилятора,  изм. напряжения питания</t>
  </si>
  <si>
    <t>Stage 3-1</t>
  </si>
  <si>
    <t>Stage 3-2</t>
  </si>
  <si>
    <t>Кривая соответствия уровня шума и обьемной производительности, изм. напряжения питания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</si>
</sst>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45" fillId="0" borderId="0" xfId="0" applyFont="1" applyAlignment="1">
      <alignment horizontal="center" readingOrder="1"/>
    </xf>
    <xf numFmtId="0" fontId="46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24" xfId="0" applyNumberForma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6" fillId="0" borderId="27" xfId="53" applyBorder="1">
      <alignment/>
      <protection/>
    </xf>
    <xf numFmtId="0" fontId="26" fillId="0" borderId="29" xfId="53" applyBorder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6" fillId="0" borderId="0" xfId="53" applyBorder="1">
      <alignment/>
      <protection/>
    </xf>
    <xf numFmtId="0" fontId="26" fillId="0" borderId="30" xfId="53" applyBorder="1">
      <alignment/>
      <protection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 wrapText="1"/>
    </xf>
    <xf numFmtId="9" fontId="0" fillId="0" borderId="28" xfId="0" applyNumberFormat="1" applyFill="1" applyBorder="1" applyAlignment="1">
      <alignment horizontal="center" vertical="center" wrapText="1"/>
    </xf>
    <xf numFmtId="0" fontId="26" fillId="0" borderId="0" xfId="53" applyFill="1" applyBorder="1">
      <alignment/>
      <protection/>
    </xf>
    <xf numFmtId="0" fontId="26" fillId="0" borderId="28" xfId="53" applyBorder="1">
      <alignment/>
      <protection/>
    </xf>
    <xf numFmtId="0" fontId="0" fillId="0" borderId="29" xfId="0" applyBorder="1" applyAlignment="1">
      <alignment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575"/>
          <c:w val="0.9317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63302811"/>
        <c:axId val="32854388"/>
      </c:scatterChart>
      <c:valAx>
        <c:axId val="633028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4388"/>
        <c:crossesAt val="0"/>
        <c:crossBetween val="midCat"/>
        <c:dispUnits/>
      </c:valAx>
      <c:valAx>
        <c:axId val="3285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281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1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1"/>
        </c:ser>
        <c:axId val="64177509"/>
        <c:axId val="40726670"/>
      </c:scatterChart>
      <c:val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26670"/>
        <c:crossesAt val="0"/>
        <c:crossBetween val="midCat"/>
        <c:dispUnits/>
      </c:val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7750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575"/>
          <c:w val="0.93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Charts!$B$21:$B$30</c:f>
              <c:numCache/>
            </c:numRef>
          </c:xVal>
          <c:yVal>
            <c:numRef>
              <c:f>Charts!$D$21:$D$30</c:f>
              <c:numCache/>
            </c:numRef>
          </c:yVal>
          <c:smooth val="0"/>
        </c:ser>
        <c:axId val="27254037"/>
        <c:axId val="43959742"/>
      </c:scatterChart>
      <c:valAx>
        <c:axId val="27254037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9742"/>
        <c:crossesAt val="0"/>
        <c:crossBetween val="midCat"/>
        <c:dispUnits/>
      </c:valAx>
      <c:valAx>
        <c:axId val="4395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403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6"/>
          <c:w val="0.9297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Charts!$F$4:$F$14</c:f>
              <c:numCache/>
            </c:numRef>
          </c:yVal>
          <c:smooth val="0"/>
        </c:ser>
        <c:axId val="60093359"/>
        <c:axId val="3969320"/>
      </c:scatterChart>
      <c:valAx>
        <c:axId val="600933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20"/>
        <c:crossesAt val="0"/>
        <c:crossBetween val="midCat"/>
        <c:dispUnits/>
      </c:valAx>
      <c:valAx>
        <c:axId val="396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335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6"/>
          <c:w val="0.9292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Charts!$B$21:$B$30</c:f>
              <c:numCache/>
            </c:numRef>
          </c:xVal>
          <c:yVal>
            <c:numRef>
              <c:f>Charts!$F$21:$F$30</c:f>
              <c:numCache/>
            </c:numRef>
          </c:yVal>
          <c:smooth val="0"/>
        </c:ser>
        <c:axId val="35723881"/>
        <c:axId val="53079474"/>
      </c:scatterChart>
      <c:valAx>
        <c:axId val="35723881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9474"/>
        <c:crossesAt val="0"/>
        <c:crossBetween val="midCat"/>
        <c:dispUnits/>
      </c:valAx>
      <c:valAx>
        <c:axId val="53079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88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"/>
          <c:w val="0.9302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Charts!$D$21:$D$30</c:f>
              <c:numCache/>
            </c:numRef>
          </c:xVal>
          <c:yVal>
            <c:numRef>
              <c:f>Charts!$E$21:$E$30</c:f>
              <c:numCache/>
            </c:numRef>
          </c:yVal>
          <c:smooth val="0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7953219"/>
        <c:axId val="4470108"/>
      </c:scatterChart>
      <c:valAx>
        <c:axId val="7953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108"/>
        <c:crossesAt val="0"/>
        <c:crossBetween val="midCat"/>
        <c:dispUnits/>
      </c:valAx>
      <c:valAx>
        <c:axId val="447010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321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0615"/>
          <c:w val="0.566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6"/>
          <c:w val="0.932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axId val="40230973"/>
        <c:axId val="26534438"/>
      </c:scatterChart>
      <c:valAx>
        <c:axId val="4023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34438"/>
        <c:crossesAt val="0"/>
        <c:crossBetween val="midCat"/>
        <c:dispUnits/>
      </c:valAx>
      <c:valAx>
        <c:axId val="2653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30973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Charts!$F$21:$F$30</c:f>
              <c:numCache/>
            </c:numRef>
          </c:xVal>
          <c:yVal>
            <c:numRef>
              <c:f>Charts!$E$21:$E$30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37483351"/>
        <c:axId val="1805840"/>
      </c:scatterChart>
      <c:valAx>
        <c:axId val="3748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840"/>
        <c:crossesAt val="0"/>
        <c:crossBetween val="midCat"/>
        <c:dispUnits/>
      </c:valAx>
      <c:valAx>
        <c:axId val="180584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335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8"/>
          <c:y val="0.0475"/>
          <c:w val="0.483"/>
          <c:h val="0.17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axId val="16252561"/>
        <c:axId val="12055322"/>
      </c:scatterChart>
      <c:valAx>
        <c:axId val="1625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55322"/>
        <c:crossesAt val="0"/>
        <c:crossBetween val="midCat"/>
        <c:dispUnits/>
      </c:valAx>
      <c:valAx>
        <c:axId val="12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5256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6"/>
          <c:w val="0.9245"/>
          <c:h val="0.926"/>
        </c:manualLayout>
      </c:layout>
      <c:scatterChart>
        <c:scatterStyle val="lineMarker"/>
        <c:varyColors val="0"/>
        <c:ser>
          <c:idx val="1"/>
          <c:order val="0"/>
          <c:tx>
            <c:v>изм. коэффициента заполнения ШИМ-импульсов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41389035"/>
        <c:axId val="36956996"/>
      </c:scatterChart>
      <c:val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56996"/>
        <c:crossesAt val="0"/>
        <c:crossBetween val="midCat"/>
        <c:dispUnits/>
      </c:valAx>
      <c:valAx>
        <c:axId val="3695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89035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171450</xdr:rowOff>
    </xdr:from>
    <xdr:to>
      <xdr:col>4</xdr:col>
      <xdr:colOff>857250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685800" y="7620000"/>
        <a:ext cx="5648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161925</xdr:rowOff>
    </xdr:from>
    <xdr:to>
      <xdr:col>10</xdr:col>
      <xdr:colOff>504825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6972300" y="7610475"/>
        <a:ext cx="5657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57</xdr:row>
      <xdr:rowOff>114300</xdr:rowOff>
    </xdr:from>
    <xdr:to>
      <xdr:col>4</xdr:col>
      <xdr:colOff>866775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714375" y="12363450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57</xdr:row>
      <xdr:rowOff>66675</xdr:rowOff>
    </xdr:from>
    <xdr:to>
      <xdr:col>10</xdr:col>
      <xdr:colOff>457200</xdr:colOff>
      <xdr:row>77</xdr:row>
      <xdr:rowOff>114300</xdr:rowOff>
    </xdr:to>
    <xdr:graphicFrame>
      <xdr:nvGraphicFramePr>
        <xdr:cNvPr id="4" name="Chart 4"/>
        <xdr:cNvGraphicFramePr/>
      </xdr:nvGraphicFramePr>
      <xdr:xfrm>
        <a:off x="7010400" y="12315825"/>
        <a:ext cx="55721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81</xdr:row>
      <xdr:rowOff>66675</xdr:rowOff>
    </xdr:from>
    <xdr:to>
      <xdr:col>4</xdr:col>
      <xdr:colOff>942975</xdr:colOff>
      <xdr:row>101</xdr:row>
      <xdr:rowOff>57150</xdr:rowOff>
    </xdr:to>
    <xdr:graphicFrame>
      <xdr:nvGraphicFramePr>
        <xdr:cNvPr id="5" name="Chart 5"/>
        <xdr:cNvGraphicFramePr/>
      </xdr:nvGraphicFramePr>
      <xdr:xfrm>
        <a:off x="752475" y="17145000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85725</xdr:colOff>
      <xdr:row>81</xdr:row>
      <xdr:rowOff>19050</xdr:rowOff>
    </xdr:from>
    <xdr:to>
      <xdr:col>20</xdr:col>
      <xdr:colOff>352425</xdr:colOff>
      <xdr:row>101</xdr:row>
      <xdr:rowOff>9525</xdr:rowOff>
    </xdr:to>
    <xdr:graphicFrame>
      <xdr:nvGraphicFramePr>
        <xdr:cNvPr id="6" name="Chart 6"/>
        <xdr:cNvGraphicFramePr/>
      </xdr:nvGraphicFramePr>
      <xdr:xfrm>
        <a:off x="12820650" y="17097375"/>
        <a:ext cx="575310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105</xdr:row>
      <xdr:rowOff>161925</xdr:rowOff>
    </xdr:from>
    <xdr:to>
      <xdr:col>4</xdr:col>
      <xdr:colOff>809625</xdr:colOff>
      <xdr:row>124</xdr:row>
      <xdr:rowOff>38100</xdr:rowOff>
    </xdr:to>
    <xdr:graphicFrame>
      <xdr:nvGraphicFramePr>
        <xdr:cNvPr id="7" name="Chart 7"/>
        <xdr:cNvGraphicFramePr/>
      </xdr:nvGraphicFramePr>
      <xdr:xfrm>
        <a:off x="619125" y="22136100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9525</xdr:colOff>
      <xdr:row>105</xdr:row>
      <xdr:rowOff>85725</xdr:rowOff>
    </xdr:from>
    <xdr:to>
      <xdr:col>22</xdr:col>
      <xdr:colOff>190500</xdr:colOff>
      <xdr:row>123</xdr:row>
      <xdr:rowOff>152400</xdr:rowOff>
    </xdr:to>
    <xdr:graphicFrame>
      <xdr:nvGraphicFramePr>
        <xdr:cNvPr id="8" name="Chart 8"/>
        <xdr:cNvGraphicFramePr/>
      </xdr:nvGraphicFramePr>
      <xdr:xfrm>
        <a:off x="13963650" y="22059900"/>
        <a:ext cx="566737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1438275</xdr:colOff>
      <xdr:row>81</xdr:row>
      <xdr:rowOff>19050</xdr:rowOff>
    </xdr:from>
    <xdr:to>
      <xdr:col>10</xdr:col>
      <xdr:colOff>438150</xdr:colOff>
      <xdr:row>101</xdr:row>
      <xdr:rowOff>9525</xdr:rowOff>
    </xdr:to>
    <xdr:graphicFrame>
      <xdr:nvGraphicFramePr>
        <xdr:cNvPr id="9" name="Chart 5"/>
        <xdr:cNvGraphicFramePr/>
      </xdr:nvGraphicFramePr>
      <xdr:xfrm>
        <a:off x="6915150" y="17097375"/>
        <a:ext cx="5648325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105</xdr:row>
      <xdr:rowOff>152400</xdr:rowOff>
    </xdr:from>
    <xdr:to>
      <xdr:col>10</xdr:col>
      <xdr:colOff>600075</xdr:colOff>
      <xdr:row>124</xdr:row>
      <xdr:rowOff>28575</xdr:rowOff>
    </xdr:to>
    <xdr:graphicFrame>
      <xdr:nvGraphicFramePr>
        <xdr:cNvPr id="10" name="Chart 7"/>
        <xdr:cNvGraphicFramePr/>
      </xdr:nvGraphicFramePr>
      <xdr:xfrm>
        <a:off x="7048500" y="22126575"/>
        <a:ext cx="5676900" cy="3495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zoomScalePageLayoutView="0" workbookViewId="0" topLeftCell="A94">
      <selection activeCell="C128" sqref="C128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">
      <c r="B2" s="1"/>
      <c r="C2" s="2"/>
      <c r="D2" s="2"/>
    </row>
    <row r="3" spans="2:7" ht="56.25" customHeight="1">
      <c r="B3" s="3" t="s">
        <v>0</v>
      </c>
      <c r="C3" s="4" t="s">
        <v>1</v>
      </c>
      <c r="D3" s="5" t="s">
        <v>13</v>
      </c>
      <c r="E3" s="5" t="s">
        <v>3</v>
      </c>
      <c r="F3" s="4" t="s">
        <v>4</v>
      </c>
      <c r="G3" s="6" t="s">
        <v>5</v>
      </c>
    </row>
    <row r="4" spans="2:7" ht="15">
      <c r="B4" s="7">
        <v>0</v>
      </c>
      <c r="C4" s="45">
        <f>'PWM-voltage-RPM-noise'!C6</f>
        <v>560.4</v>
      </c>
      <c r="D4" s="45">
        <f>'PWM-voltage-RPM-noise'!D6</f>
        <v>582.33</v>
      </c>
      <c r="E4" s="8">
        <f>'PWM-voltage-RPM-noise'!E6</f>
        <v>20.7</v>
      </c>
      <c r="F4" s="9">
        <f>CFM!F4</f>
        <v>20.66523099063309</v>
      </c>
      <c r="G4" s="10">
        <f>'PWM-voltage-RPM-noise'!F6</f>
        <v>3.76590592962755</v>
      </c>
    </row>
    <row r="5" spans="2:7" ht="15">
      <c r="B5" s="11">
        <v>0.1</v>
      </c>
      <c r="C5" s="15">
        <f>'PWM-voltage-RPM-noise'!C7</f>
        <v>571.3</v>
      </c>
      <c r="D5" s="15">
        <f>'PWM-voltage-RPM-noise'!D7</f>
        <v>583.1</v>
      </c>
      <c r="E5" s="12">
        <f>'PWM-voltage-RPM-noise'!E7</f>
        <v>20.8</v>
      </c>
      <c r="F5" s="13">
        <f>CFM!F5</f>
        <v>20.918060825830565</v>
      </c>
      <c r="G5" s="14">
        <f>'PWM-voltage-RPM-noise'!F7</f>
        <v>2.023666609500964</v>
      </c>
    </row>
    <row r="6" spans="2:7" ht="15">
      <c r="B6" s="11">
        <v>0.2</v>
      </c>
      <c r="C6" s="15">
        <f>'PWM-voltage-RPM-noise'!C8</f>
        <v>580.2</v>
      </c>
      <c r="D6" s="15">
        <f>'PWM-voltage-RPM-noise'!D8</f>
        <v>591.3</v>
      </c>
      <c r="E6" s="12">
        <f>'PWM-voltage-RPM-noise'!E8</f>
        <v>21.1</v>
      </c>
      <c r="F6" s="13">
        <f>CFM!F6</f>
        <v>21.19478091266255</v>
      </c>
      <c r="G6" s="14">
        <f>'PWM-voltage-RPM-noise'!F8</f>
        <v>1.8772196854388454</v>
      </c>
    </row>
    <row r="7" spans="2:7" ht="15">
      <c r="B7" s="11">
        <v>0.3</v>
      </c>
      <c r="C7" s="15">
        <f>'PWM-voltage-RPM-noise'!C9</f>
        <v>671.2</v>
      </c>
      <c r="D7" s="15">
        <f>'PWM-voltage-RPM-noise'!D9</f>
        <v>692.5</v>
      </c>
      <c r="E7" s="12">
        <f>'PWM-voltage-RPM-noise'!E9</f>
        <v>23.5</v>
      </c>
      <c r="F7" s="13">
        <f>CFM!F7</f>
        <v>25.280002418432854</v>
      </c>
      <c r="G7" s="14">
        <f>'PWM-voltage-RPM-noise'!F9</f>
        <v>3.075812274368218</v>
      </c>
    </row>
    <row r="8" spans="2:7" ht="15">
      <c r="B8" s="11">
        <v>0.4</v>
      </c>
      <c r="C8" s="15">
        <f>'PWM-voltage-RPM-noise'!C10</f>
        <v>745.3</v>
      </c>
      <c r="D8" s="15">
        <f>'PWM-voltage-RPM-noise'!D10</f>
        <v>789.6</v>
      </c>
      <c r="E8" s="12">
        <f>'PWM-voltage-RPM-noise'!E10</f>
        <v>25.3</v>
      </c>
      <c r="F8" s="13">
        <f>CFM!F8</f>
        <v>30.236595273207428</v>
      </c>
      <c r="G8" s="14">
        <f>'PWM-voltage-RPM-noise'!F10</f>
        <v>5.6104356636271575</v>
      </c>
    </row>
    <row r="9" spans="2:7" ht="15">
      <c r="B9" s="11">
        <v>0.5</v>
      </c>
      <c r="C9" s="15">
        <f>'PWM-voltage-RPM-noise'!C11</f>
        <v>864.2</v>
      </c>
      <c r="D9" s="15">
        <f>'PWM-voltage-RPM-noise'!D11</f>
        <v>892.6</v>
      </c>
      <c r="E9" s="12">
        <f>'PWM-voltage-RPM-noise'!E11</f>
        <v>30.4</v>
      </c>
      <c r="F9" s="13">
        <f>CFM!F9</f>
        <v>34.394610174559865</v>
      </c>
      <c r="G9" s="14">
        <f>'PWM-voltage-RPM-noise'!F11</f>
        <v>3.1817163343042694</v>
      </c>
    </row>
    <row r="10" spans="2:7" ht="15">
      <c r="B10" s="11">
        <v>0.6</v>
      </c>
      <c r="C10" s="15">
        <f>'PWM-voltage-RPM-noise'!C12</f>
        <v>941</v>
      </c>
      <c r="D10" s="15">
        <f>'PWM-voltage-RPM-noise'!D12</f>
        <v>977.2</v>
      </c>
      <c r="E10" s="12">
        <f>'PWM-voltage-RPM-noise'!E12</f>
        <v>32.8</v>
      </c>
      <c r="F10" s="13">
        <f>CFM!F10</f>
        <v>36.714313024045545</v>
      </c>
      <c r="G10" s="14">
        <f>'PWM-voltage-RPM-noise'!F12</f>
        <v>3.70446172738437</v>
      </c>
    </row>
    <row r="11" spans="2:7" ht="15">
      <c r="B11" s="11">
        <v>0.7</v>
      </c>
      <c r="C11" s="15">
        <f>'PWM-voltage-RPM-noise'!C13</f>
        <v>997</v>
      </c>
      <c r="D11" s="15">
        <f>'PWM-voltage-RPM-noise'!D13</f>
        <v>1035.6</v>
      </c>
      <c r="E11" s="12">
        <f>'PWM-voltage-RPM-noise'!E13</f>
        <v>35.1</v>
      </c>
      <c r="F11" s="13">
        <f>CFM!F11</f>
        <v>38.17071265258968</v>
      </c>
      <c r="G11" s="14">
        <f>'PWM-voltage-RPM-noise'!F13</f>
        <v>3.727307840865194</v>
      </c>
    </row>
    <row r="12" spans="2:7" ht="15">
      <c r="B12" s="11">
        <v>0.8</v>
      </c>
      <c r="C12" s="15">
        <f>'PWM-voltage-RPM-noise'!C14</f>
        <v>1090.1</v>
      </c>
      <c r="D12" s="15">
        <f>'PWM-voltage-RPM-noise'!D14</f>
        <v>1096.5</v>
      </c>
      <c r="E12" s="12">
        <f>'PWM-voltage-RPM-noise'!E14</f>
        <v>37.3</v>
      </c>
      <c r="F12" s="13">
        <f>CFM!F12</f>
        <v>42.120132051453076</v>
      </c>
      <c r="G12" s="14">
        <f>'PWM-voltage-RPM-noise'!F14</f>
        <v>0.5836753305973588</v>
      </c>
    </row>
    <row r="13" spans="2:7" ht="15">
      <c r="B13" s="11">
        <v>0.9</v>
      </c>
      <c r="C13" s="15">
        <f>'PWM-voltage-RPM-noise'!C15</f>
        <v>1105</v>
      </c>
      <c r="D13" s="15">
        <f>'PWM-voltage-RPM-noise'!D15</f>
        <v>1140.2</v>
      </c>
      <c r="E13" s="12">
        <f>'PWM-voltage-RPM-noise'!E15</f>
        <v>38.4</v>
      </c>
      <c r="F13" s="13">
        <f>CFM!F13</f>
        <v>44.25715886143086</v>
      </c>
      <c r="G13" s="14">
        <f>'PWM-voltage-RPM-noise'!F15</f>
        <v>3.0871776881248962</v>
      </c>
    </row>
    <row r="14" spans="2:7" ht="15">
      <c r="B14" s="16">
        <v>1</v>
      </c>
      <c r="C14" s="18">
        <f>'PWM-voltage-RPM-noise'!C16</f>
        <v>1170.3</v>
      </c>
      <c r="D14" s="18">
        <f>'PWM-voltage-RPM-noise'!D16</f>
        <v>1188.2</v>
      </c>
      <c r="E14" s="17">
        <f>'PWM-voltage-RPM-noise'!E16</f>
        <v>39.6</v>
      </c>
      <c r="F14" s="19">
        <f>CFM!F14</f>
        <v>46.42708562142219</v>
      </c>
      <c r="G14" s="20">
        <f>'PWM-voltage-RPM-noise'!F16</f>
        <v>1.5064803905066526</v>
      </c>
    </row>
    <row r="15" spans="2:6" ht="15">
      <c r="B15" s="21"/>
      <c r="C15" s="22"/>
      <c r="D15" s="23"/>
      <c r="E15" s="23"/>
      <c r="F15" s="23"/>
    </row>
    <row r="16" spans="2:6" ht="15">
      <c r="B16" s="21"/>
      <c r="C16" s="22"/>
      <c r="D16" s="23"/>
      <c r="E16" s="23"/>
      <c r="F16" s="23"/>
    </row>
    <row r="18" spans="2:7" ht="56.25" customHeight="1" thickBot="1">
      <c r="B18" s="3" t="s">
        <v>6</v>
      </c>
      <c r="C18" s="5" t="s">
        <v>1</v>
      </c>
      <c r="D18" s="5" t="s">
        <v>13</v>
      </c>
      <c r="E18" s="5" t="s">
        <v>3</v>
      </c>
      <c r="F18" s="5" t="s">
        <v>4</v>
      </c>
      <c r="G18" s="24" t="s">
        <v>5</v>
      </c>
    </row>
    <row r="19" spans="2:7" ht="15">
      <c r="B19" s="54">
        <f>'PWM-voltage-RPM-noise'!B21</f>
        <v>1</v>
      </c>
      <c r="C19" s="74">
        <f>'PWM-voltage-RPM-noise'!C21</f>
        <v>0</v>
      </c>
      <c r="D19" s="74">
        <f>'PWM-voltage-RPM-noise'!D21</f>
        <v>0</v>
      </c>
      <c r="E19" s="55">
        <f>'PWM-voltage-RPM-noise'!E21</f>
        <v>0</v>
      </c>
      <c r="F19" s="72" t="e">
        <f>CFM!F18</f>
        <v>#DIV/0!</v>
      </c>
      <c r="G19" s="56">
        <f>'PWM-voltage-RPM-noise'!F21</f>
        <v>0</v>
      </c>
    </row>
    <row r="20" spans="2:7" ht="15">
      <c r="B20" s="57">
        <f>'PWM-voltage-RPM-noise'!B22</f>
        <v>2</v>
      </c>
      <c r="C20" s="28">
        <f>'PWM-voltage-RPM-noise'!C22</f>
        <v>0</v>
      </c>
      <c r="D20" s="28">
        <f>'PWM-voltage-RPM-noise'!D22</f>
        <v>0</v>
      </c>
      <c r="E20" s="21">
        <f>'PWM-voltage-RPM-noise'!E22</f>
        <v>0</v>
      </c>
      <c r="F20" s="13" t="e">
        <f>CFM!F19</f>
        <v>#DIV/0!</v>
      </c>
      <c r="G20" s="58">
        <f>'PWM-voltage-RPM-noise'!F22</f>
        <v>0</v>
      </c>
    </row>
    <row r="21" spans="2:7" ht="15">
      <c r="B21" s="57">
        <f>'PWM-voltage-RPM-noise'!B23</f>
        <v>3</v>
      </c>
      <c r="C21" s="28">
        <f>'PWM-voltage-RPM-noise'!C23</f>
        <v>467.6</v>
      </c>
      <c r="D21" s="28">
        <f>'PWM-voltage-RPM-noise'!D23</f>
        <v>495.6</v>
      </c>
      <c r="E21" s="21">
        <f>'PWM-voltage-RPM-noise'!E23</f>
        <v>18.5</v>
      </c>
      <c r="F21" s="13">
        <f>CFM!F20</f>
        <v>16.125278424548593</v>
      </c>
      <c r="G21" s="58">
        <f>'PWM-voltage-RPM-noise'!F23</f>
        <v>5.649717514124291</v>
      </c>
    </row>
    <row r="22" spans="2:7" ht="15">
      <c r="B22" s="57">
        <f>'PWM-voltage-RPM-noise'!B24</f>
        <v>4</v>
      </c>
      <c r="C22" s="28">
        <f>'PWM-voltage-RPM-noise'!C24</f>
        <v>594.5</v>
      </c>
      <c r="D22" s="28">
        <f>'PWM-voltage-RPM-noise'!D24</f>
        <v>617.2</v>
      </c>
      <c r="E22" s="21">
        <f>'PWM-voltage-RPM-noise'!E24</f>
        <v>21.4</v>
      </c>
      <c r="F22" s="13">
        <f>CFM!F21</f>
        <v>24.430061447097202</v>
      </c>
      <c r="G22" s="58">
        <f>'PWM-voltage-RPM-noise'!F24</f>
        <v>3.6779001944264564</v>
      </c>
    </row>
    <row r="23" spans="2:7" ht="15">
      <c r="B23" s="57">
        <f>'PWM-voltage-RPM-noise'!B25</f>
        <v>5</v>
      </c>
      <c r="C23" s="28">
        <f>'PWM-voltage-RPM-noise'!C25</f>
        <v>690.1</v>
      </c>
      <c r="D23" s="28">
        <f>'PWM-voltage-RPM-noise'!D25</f>
        <v>717.2</v>
      </c>
      <c r="E23" s="21">
        <f>'PWM-voltage-RPM-noise'!E25</f>
        <v>24.2</v>
      </c>
      <c r="F23" s="13">
        <f>CFM!F22</f>
        <v>25.810949507412374</v>
      </c>
      <c r="G23" s="58">
        <f>'PWM-voltage-RPM-noise'!F25</f>
        <v>3.778583379810385</v>
      </c>
    </row>
    <row r="24" spans="2:7" ht="15">
      <c r="B24" s="57">
        <f>'PWM-voltage-RPM-noise'!B26</f>
        <v>6</v>
      </c>
      <c r="C24" s="28">
        <f>'PWM-voltage-RPM-noise'!C26</f>
        <v>771.2</v>
      </c>
      <c r="D24" s="28">
        <f>'PWM-voltage-RPM-noise'!D26</f>
        <v>803.2</v>
      </c>
      <c r="E24" s="21">
        <f>'PWM-voltage-RPM-noise'!E26</f>
        <v>27.3</v>
      </c>
      <c r="F24" s="13">
        <f>CFM!F23</f>
        <v>29.320005457233137</v>
      </c>
      <c r="G24" s="58">
        <f>'PWM-voltage-RPM-noise'!F26</f>
        <v>3.9840637450199097</v>
      </c>
    </row>
    <row r="25" spans="2:7" ht="15">
      <c r="B25" s="57">
        <f>'PWM-voltage-RPM-noise'!B27</f>
        <v>7</v>
      </c>
      <c r="C25" s="28">
        <f>'PWM-voltage-RPM-noise'!C27</f>
        <v>848.3</v>
      </c>
      <c r="D25" s="28">
        <f>'PWM-voltage-RPM-noise'!D27</f>
        <v>881.3</v>
      </c>
      <c r="E25" s="21">
        <f>'PWM-voltage-RPM-noise'!E27</f>
        <v>30.1</v>
      </c>
      <c r="F25" s="13">
        <f>CFM!F24</f>
        <v>33.17001300616074</v>
      </c>
      <c r="G25" s="58">
        <f>'PWM-voltage-RPM-noise'!F27</f>
        <v>3.744468398956073</v>
      </c>
    </row>
    <row r="26" spans="2:7" ht="15">
      <c r="B26" s="57">
        <f>'PWM-voltage-RPM-noise'!B28</f>
        <v>8</v>
      </c>
      <c r="C26" s="28">
        <f>'PWM-voltage-RPM-noise'!C28</f>
        <v>916.3</v>
      </c>
      <c r="D26" s="28">
        <f>'PWM-voltage-RPM-noise'!D28</f>
        <v>944.6</v>
      </c>
      <c r="E26" s="21">
        <f>'PWM-voltage-RPM-noise'!E28</f>
        <v>32.5</v>
      </c>
      <c r="F26" s="13">
        <f>CFM!F25</f>
        <v>35.07314627844732</v>
      </c>
      <c r="G26" s="58">
        <f>'PWM-voltage-RPM-noise'!F28</f>
        <v>2.995977133178073</v>
      </c>
    </row>
    <row r="27" spans="2:7" ht="15">
      <c r="B27" s="57">
        <f>'PWM-voltage-RPM-noise'!B29</f>
        <v>9</v>
      </c>
      <c r="C27" s="28">
        <f>'PWM-voltage-RPM-noise'!C29</f>
        <v>975.2</v>
      </c>
      <c r="D27" s="28">
        <f>'PWM-voltage-RPM-noise'!D29</f>
        <v>1015.2</v>
      </c>
      <c r="E27" s="21">
        <f>'PWM-voltage-RPM-noise'!E29</f>
        <v>34.1</v>
      </c>
      <c r="F27" s="13">
        <f>CFM!F26</f>
        <v>37.127628033197226</v>
      </c>
      <c r="G27" s="58">
        <f>'PWM-voltage-RPM-noise'!F29</f>
        <v>3.9401103230890584</v>
      </c>
    </row>
    <row r="28" spans="2:7" ht="15">
      <c r="B28" s="57">
        <f>'PWM-voltage-RPM-noise'!B30</f>
        <v>10</v>
      </c>
      <c r="C28" s="28">
        <f>'PWM-voltage-RPM-noise'!C30</f>
        <v>1031.5</v>
      </c>
      <c r="D28" s="28">
        <f>'PWM-voltage-RPM-noise'!D30</f>
        <v>1068.2</v>
      </c>
      <c r="E28" s="21">
        <f>'PWM-voltage-RPM-noise'!E30</f>
        <v>36</v>
      </c>
      <c r="F28" s="13">
        <f>CFM!F27</f>
        <v>39.51788230899301</v>
      </c>
      <c r="G28" s="58">
        <f>'PWM-voltage-RPM-noise'!F30</f>
        <v>3.435686201085943</v>
      </c>
    </row>
    <row r="29" spans="2:7" ht="15">
      <c r="B29" s="57">
        <f>'PWM-voltage-RPM-noise'!B31</f>
        <v>11</v>
      </c>
      <c r="C29" s="28">
        <f>'PWM-voltage-RPM-noise'!C31</f>
        <v>1087.7</v>
      </c>
      <c r="D29" s="28">
        <f>'PWM-voltage-RPM-noise'!D31</f>
        <v>1126.2</v>
      </c>
      <c r="E29" s="21">
        <f>'PWM-voltage-RPM-noise'!E31</f>
        <v>38</v>
      </c>
      <c r="F29" s="13">
        <f>CFM!F28</f>
        <v>42.237287454958846</v>
      </c>
      <c r="G29" s="58">
        <f>'PWM-voltage-RPM-noise'!F31</f>
        <v>3.4185757414313684</v>
      </c>
    </row>
    <row r="30" spans="2:7" ht="15.75" thickBot="1">
      <c r="B30" s="59">
        <f>'PWM-voltage-RPM-noise'!B32</f>
        <v>12</v>
      </c>
      <c r="C30" s="61">
        <f>'PWM-voltage-RPM-noise'!C32</f>
        <v>1171.2</v>
      </c>
      <c r="D30" s="61">
        <f>'PWM-voltage-RPM-noise'!D32</f>
        <v>1185.2</v>
      </c>
      <c r="E30" s="60">
        <f>'PWM-voltage-RPM-noise'!E32</f>
        <v>39.3</v>
      </c>
      <c r="F30" s="73">
        <f>CFM!F29</f>
        <v>47.869718288303446</v>
      </c>
      <c r="G30" s="62">
        <f>'PWM-voltage-RPM-noise'!F32</f>
        <v>1.1812352345595656</v>
      </c>
    </row>
    <row r="31" spans="2:7" ht="15">
      <c r="B31" s="21"/>
      <c r="C31" s="28"/>
      <c r="D31" s="28"/>
      <c r="E31" s="21"/>
      <c r="F31" s="13"/>
      <c r="G31" s="63"/>
    </row>
    <row r="32" spans="2:6" ht="15">
      <c r="B32" t="s">
        <v>7</v>
      </c>
      <c r="F32" t="s">
        <v>20</v>
      </c>
    </row>
    <row r="33" spans="2:11" ht="23.25" customHeight="1">
      <c r="B33" s="90" t="s">
        <v>23</v>
      </c>
      <c r="C33" s="90"/>
      <c r="D33" s="90"/>
      <c r="E33" s="90"/>
      <c r="F33" s="92" t="s">
        <v>19</v>
      </c>
      <c r="G33" s="92"/>
      <c r="H33" s="92"/>
      <c r="I33" s="92"/>
      <c r="J33" s="92"/>
      <c r="K33" s="92"/>
    </row>
    <row r="34" ht="23.25">
      <c r="G34" s="75"/>
    </row>
    <row r="37" ht="15">
      <c r="H37" s="32"/>
    </row>
    <row r="38" ht="15">
      <c r="H38" s="32"/>
    </row>
    <row r="39" ht="15">
      <c r="H39" s="32"/>
    </row>
    <row r="56" spans="2:6" ht="15">
      <c r="B56" t="s">
        <v>8</v>
      </c>
      <c r="F56" t="s">
        <v>22</v>
      </c>
    </row>
    <row r="57" spans="2:11" ht="24.75" customHeight="1">
      <c r="B57" s="90" t="s">
        <v>24</v>
      </c>
      <c r="C57" s="90"/>
      <c r="D57" s="90"/>
      <c r="E57" s="90"/>
      <c r="F57" s="92" t="s">
        <v>21</v>
      </c>
      <c r="G57" s="92"/>
      <c r="H57" s="92"/>
      <c r="I57" s="92"/>
      <c r="J57" s="92"/>
      <c r="K57" s="92"/>
    </row>
    <row r="79" spans="2:12" ht="15">
      <c r="B79" t="s">
        <v>9</v>
      </c>
      <c r="F79" t="s">
        <v>29</v>
      </c>
      <c r="L79" t="s">
        <v>30</v>
      </c>
    </row>
    <row r="80" spans="2:15" ht="35.25" customHeight="1">
      <c r="B80" s="90" t="s">
        <v>25</v>
      </c>
      <c r="C80" s="90"/>
      <c r="D80" s="90"/>
      <c r="E80" s="77"/>
      <c r="F80" s="90" t="s">
        <v>25</v>
      </c>
      <c r="G80" s="90"/>
      <c r="H80" s="90"/>
      <c r="I80" s="90"/>
      <c r="L80" s="90" t="s">
        <v>28</v>
      </c>
      <c r="M80" s="90"/>
      <c r="N80" s="90"/>
      <c r="O80" s="90"/>
    </row>
    <row r="104" spans="2:6" ht="15">
      <c r="B104" t="s">
        <v>10</v>
      </c>
      <c r="F104" t="s">
        <v>27</v>
      </c>
    </row>
    <row r="105" spans="2:19" ht="40.5" customHeight="1">
      <c r="B105" s="91" t="s">
        <v>26</v>
      </c>
      <c r="C105" s="91"/>
      <c r="D105" s="91"/>
      <c r="E105" s="76"/>
      <c r="F105" s="91" t="s">
        <v>26</v>
      </c>
      <c r="G105" s="91"/>
      <c r="H105" s="91"/>
      <c r="I105" s="91"/>
      <c r="J105" s="91"/>
      <c r="K105" s="91"/>
      <c r="N105" s="91" t="s">
        <v>31</v>
      </c>
      <c r="O105" s="91"/>
      <c r="P105" s="91"/>
      <c r="Q105" s="91"/>
      <c r="R105" s="91"/>
      <c r="S105" s="91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101"/>
  <sheetViews>
    <sheetView zoomScale="70" zoomScaleNormal="70" zoomScalePageLayoutView="0" workbookViewId="0" topLeftCell="C1">
      <selection activeCell="AD12" sqref="AD1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18.57421875" style="0" customWidth="1"/>
    <col min="8" max="8" width="20.28125" style="0" customWidth="1"/>
  </cols>
  <sheetData>
    <row r="1" ht="15.75" thickBot="1"/>
    <row r="2" spans="2:33" ht="15.75" thickBot="1">
      <c r="B2" s="1"/>
      <c r="C2" s="2"/>
      <c r="D2" s="2"/>
      <c r="G2" s="33"/>
      <c r="J2" s="93" t="s">
        <v>11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104" t="s">
        <v>12</v>
      </c>
      <c r="X2" s="105"/>
      <c r="Y2" s="105"/>
      <c r="Z2" s="105"/>
      <c r="AA2" s="105"/>
      <c r="AB2" s="105"/>
      <c r="AC2" s="105"/>
      <c r="AD2" s="105"/>
      <c r="AE2" s="105"/>
      <c r="AF2" s="105"/>
      <c r="AG2" s="106"/>
    </row>
    <row r="3" spans="2:34" ht="56.25" customHeight="1" thickBot="1">
      <c r="B3" s="86" t="s">
        <v>0</v>
      </c>
      <c r="C3" s="87" t="s">
        <v>1</v>
      </c>
      <c r="D3" s="87" t="s">
        <v>2</v>
      </c>
      <c r="E3" s="87" t="s">
        <v>3</v>
      </c>
      <c r="F3" s="94" t="s">
        <v>18</v>
      </c>
      <c r="G3" s="89" t="s">
        <v>5</v>
      </c>
      <c r="H3" s="64" t="s">
        <v>17</v>
      </c>
      <c r="J3" s="34">
        <v>1</v>
      </c>
      <c r="K3" s="35">
        <v>2</v>
      </c>
      <c r="L3" s="35">
        <v>3</v>
      </c>
      <c r="M3" s="35">
        <v>4</v>
      </c>
      <c r="N3" s="35">
        <v>5</v>
      </c>
      <c r="O3" s="35">
        <v>6</v>
      </c>
      <c r="P3" s="35">
        <v>7</v>
      </c>
      <c r="Q3" s="35">
        <v>8</v>
      </c>
      <c r="R3" s="35">
        <v>9</v>
      </c>
      <c r="S3" s="35">
        <v>10</v>
      </c>
      <c r="T3" s="35">
        <v>11</v>
      </c>
      <c r="U3" s="36">
        <v>12</v>
      </c>
      <c r="W3" s="107">
        <v>0</v>
      </c>
      <c r="X3" s="103">
        <v>0.1</v>
      </c>
      <c r="Y3" s="103">
        <v>0.2</v>
      </c>
      <c r="Z3" s="103">
        <v>0.3</v>
      </c>
      <c r="AA3" s="103">
        <v>0.4</v>
      </c>
      <c r="AB3" s="103">
        <v>0.5</v>
      </c>
      <c r="AC3" s="103">
        <v>0.6</v>
      </c>
      <c r="AD3" s="103">
        <v>0.7</v>
      </c>
      <c r="AE3" s="103">
        <v>0.8</v>
      </c>
      <c r="AF3" s="103">
        <v>0.9</v>
      </c>
      <c r="AG3" s="108">
        <v>1</v>
      </c>
      <c r="AH3" s="35"/>
    </row>
    <row r="4" spans="2:33" ht="15">
      <c r="B4" s="78">
        <v>0</v>
      </c>
      <c r="C4" s="74">
        <f>'PWM-voltage-RPM-noise'!C6</f>
        <v>560.4</v>
      </c>
      <c r="D4" s="74">
        <f>'PWM-voltage-RPM-noise'!D6</f>
        <v>582.33</v>
      </c>
      <c r="E4" s="79">
        <f>'PWM-voltage-RPM-noise'!E6</f>
        <v>20.7</v>
      </c>
      <c r="F4" s="72">
        <f aca="true" t="shared" si="0" ref="F4:F14">(H4)*3600*PI()*((0.062)^2)/4</f>
        <v>20.66523099063309</v>
      </c>
      <c r="G4" s="80">
        <f>'PWM-voltage-RPM-noise'!F6</f>
        <v>3.76590592962755</v>
      </c>
      <c r="H4" s="81">
        <f>W4</f>
        <v>1.9013606557377047</v>
      </c>
      <c r="J4" s="37" t="e">
        <f aca="true" t="shared" si="1" ref="J4:T4">AVERAGE(J5:J198)</f>
        <v>#DIV/0!</v>
      </c>
      <c r="K4" s="38" t="e">
        <f t="shared" si="1"/>
        <v>#DIV/0!</v>
      </c>
      <c r="L4" s="38">
        <f t="shared" si="1"/>
        <v>1.48365</v>
      </c>
      <c r="M4" s="38">
        <f t="shared" si="1"/>
        <v>2.2477540983606557</v>
      </c>
      <c r="N4" s="38">
        <f t="shared" si="1"/>
        <v>2.3748064516129035</v>
      </c>
      <c r="O4" s="38">
        <f t="shared" si="1"/>
        <v>2.697666666666667</v>
      </c>
      <c r="P4" s="38">
        <f t="shared" si="1"/>
        <v>3.051897058823529</v>
      </c>
      <c r="Q4" s="38">
        <f t="shared" si="1"/>
        <v>3.227000000000002</v>
      </c>
      <c r="R4" s="38">
        <f t="shared" si="1"/>
        <v>3.416028169014084</v>
      </c>
      <c r="S4" s="38">
        <f t="shared" si="1"/>
        <v>3.6359500000000007</v>
      </c>
      <c r="T4" s="38">
        <f t="shared" si="1"/>
        <v>3.88615625</v>
      </c>
      <c r="U4" s="39">
        <f>AVERAGE(U5:U198)</f>
        <v>4.404383333333332</v>
      </c>
      <c r="W4" s="95">
        <f>AVERAGE(W5:W198)</f>
        <v>1.9013606557377047</v>
      </c>
      <c r="X4" s="38">
        <f>AVERAGE(X5:X198)</f>
        <v>1.9246229508196722</v>
      </c>
      <c r="Y4" s="38">
        <f aca="true" t="shared" si="2" ref="X4:AG4">AVERAGE(Y5:Y198)</f>
        <v>1.9500833333333323</v>
      </c>
      <c r="Z4" s="38">
        <f t="shared" si="2"/>
        <v>2.325955223880597</v>
      </c>
      <c r="AA4" s="38">
        <f t="shared" si="2"/>
        <v>2.782</v>
      </c>
      <c r="AB4" s="38">
        <f t="shared" si="2"/>
        <v>3.1645694444444445</v>
      </c>
      <c r="AC4" s="38">
        <f t="shared" si="2"/>
        <v>3.378</v>
      </c>
      <c r="AD4" s="38">
        <f t="shared" si="2"/>
        <v>3.5119999999999996</v>
      </c>
      <c r="AE4" s="38">
        <f t="shared" si="2"/>
        <v>3.8753770491803285</v>
      </c>
      <c r="AF4" s="38">
        <f t="shared" si="2"/>
        <v>4.072</v>
      </c>
      <c r="AG4" s="96">
        <f t="shared" si="2"/>
        <v>4.27165</v>
      </c>
    </row>
    <row r="5" spans="2:33" ht="15">
      <c r="B5" s="82">
        <v>0.1</v>
      </c>
      <c r="C5" s="28">
        <f>'PWM-voltage-RPM-noise'!C7</f>
        <v>571.3</v>
      </c>
      <c r="D5" s="28">
        <f>'PWM-voltage-RPM-noise'!D7</f>
        <v>583.1</v>
      </c>
      <c r="E5" s="12">
        <f>'PWM-voltage-RPM-noise'!E7</f>
        <v>20.8</v>
      </c>
      <c r="F5" s="13">
        <f t="shared" si="0"/>
        <v>20.918060825830565</v>
      </c>
      <c r="G5" s="63">
        <f>'PWM-voltage-RPM-noise'!F7</f>
        <v>2.023666609500964</v>
      </c>
      <c r="H5" s="66">
        <f>X4</f>
        <v>1.9246229508196722</v>
      </c>
      <c r="J5" s="37"/>
      <c r="K5" s="38"/>
      <c r="L5" s="112">
        <v>1.543</v>
      </c>
      <c r="M5" s="113">
        <v>2.25</v>
      </c>
      <c r="N5" s="114">
        <v>2.525</v>
      </c>
      <c r="O5" s="115">
        <v>2.659</v>
      </c>
      <c r="P5" s="116">
        <v>2.963</v>
      </c>
      <c r="Q5" s="117">
        <v>3.227</v>
      </c>
      <c r="R5" s="118">
        <v>3.446</v>
      </c>
      <c r="S5" s="119">
        <v>3.811</v>
      </c>
      <c r="T5" s="120">
        <v>3.854</v>
      </c>
      <c r="U5" s="121">
        <v>4.51</v>
      </c>
      <c r="W5" s="97">
        <v>1.865</v>
      </c>
      <c r="X5" s="101">
        <v>1.885</v>
      </c>
      <c r="Y5" s="101">
        <v>1.947</v>
      </c>
      <c r="Z5" s="101">
        <v>2.334</v>
      </c>
      <c r="AA5" s="109">
        <v>2.711</v>
      </c>
      <c r="AB5" s="101">
        <v>3.117</v>
      </c>
      <c r="AC5" s="109">
        <v>3.286</v>
      </c>
      <c r="AD5" s="109">
        <v>3.586</v>
      </c>
      <c r="AE5" s="101">
        <v>3.96</v>
      </c>
      <c r="AF5" s="109">
        <v>4.187</v>
      </c>
      <c r="AG5" s="110">
        <v>4.412</v>
      </c>
    </row>
    <row r="6" spans="2:33" ht="15">
      <c r="B6" s="82">
        <v>0.2</v>
      </c>
      <c r="C6" s="28">
        <f>'PWM-voltage-RPM-noise'!C8</f>
        <v>580.2</v>
      </c>
      <c r="D6" s="28">
        <f>'PWM-voltage-RPM-noise'!D8</f>
        <v>591.3</v>
      </c>
      <c r="E6" s="12">
        <f>'PWM-voltage-RPM-noise'!E8</f>
        <v>21.1</v>
      </c>
      <c r="F6" s="13">
        <f t="shared" si="0"/>
        <v>21.19478091266255</v>
      </c>
      <c r="G6" s="63">
        <f>'PWM-voltage-RPM-noise'!F8</f>
        <v>1.8772196854388454</v>
      </c>
      <c r="H6" s="66">
        <f>Y4</f>
        <v>1.9500833333333323</v>
      </c>
      <c r="J6" s="37"/>
      <c r="K6" s="38"/>
      <c r="L6" s="112">
        <v>1.428</v>
      </c>
      <c r="M6" s="113">
        <v>2.27</v>
      </c>
      <c r="N6" s="114">
        <v>2.445</v>
      </c>
      <c r="O6" s="115">
        <v>2.685</v>
      </c>
      <c r="P6" s="116">
        <v>2.978</v>
      </c>
      <c r="Q6" s="117">
        <v>3.227</v>
      </c>
      <c r="R6" s="118">
        <v>3.478</v>
      </c>
      <c r="S6" s="119">
        <v>3.754</v>
      </c>
      <c r="T6" s="120">
        <v>3.871</v>
      </c>
      <c r="U6" s="121">
        <v>4.6</v>
      </c>
      <c r="W6" s="97">
        <v>1.884</v>
      </c>
      <c r="X6" s="101">
        <v>1.896</v>
      </c>
      <c r="Y6" s="101">
        <v>1.94</v>
      </c>
      <c r="Z6" s="101">
        <v>2.32</v>
      </c>
      <c r="AA6" s="109">
        <v>2.853</v>
      </c>
      <c r="AB6" s="101">
        <v>3.16</v>
      </c>
      <c r="AC6" s="109">
        <v>3.47</v>
      </c>
      <c r="AD6" s="109">
        <v>3.438</v>
      </c>
      <c r="AE6" s="101">
        <v>3.955</v>
      </c>
      <c r="AF6" s="109">
        <v>3.957</v>
      </c>
      <c r="AG6" s="110">
        <v>4.411</v>
      </c>
    </row>
    <row r="7" spans="2:33" ht="15">
      <c r="B7" s="82">
        <v>0.3</v>
      </c>
      <c r="C7" s="28">
        <f>'PWM-voltage-RPM-noise'!C9</f>
        <v>671.2</v>
      </c>
      <c r="D7" s="28">
        <f>'PWM-voltage-RPM-noise'!D9</f>
        <v>692.5</v>
      </c>
      <c r="E7" s="12">
        <f>'PWM-voltage-RPM-noise'!E9</f>
        <v>23.5</v>
      </c>
      <c r="F7" s="13">
        <f t="shared" si="0"/>
        <v>25.280002418432854</v>
      </c>
      <c r="G7" s="63">
        <f>'PWM-voltage-RPM-noise'!F9</f>
        <v>3.075812274368218</v>
      </c>
      <c r="H7" s="66">
        <f>Z4</f>
        <v>2.325955223880597</v>
      </c>
      <c r="J7" s="37"/>
      <c r="K7" s="38"/>
      <c r="L7" s="112">
        <v>1.587</v>
      </c>
      <c r="M7" s="113">
        <v>2.31</v>
      </c>
      <c r="N7" s="114">
        <v>2.415</v>
      </c>
      <c r="O7" s="115">
        <v>2.67</v>
      </c>
      <c r="P7" s="116">
        <v>2.992</v>
      </c>
      <c r="Q7" s="117">
        <v>3.227</v>
      </c>
      <c r="R7" s="118">
        <v>3.477</v>
      </c>
      <c r="S7" s="119">
        <v>3.733</v>
      </c>
      <c r="T7" s="120">
        <v>3.893</v>
      </c>
      <c r="U7" s="121">
        <v>4.81</v>
      </c>
      <c r="W7" s="97">
        <v>1.884</v>
      </c>
      <c r="X7" s="101">
        <v>1.906</v>
      </c>
      <c r="Y7" s="101">
        <v>1.93</v>
      </c>
      <c r="Z7" s="101">
        <v>2.332</v>
      </c>
      <c r="AA7" s="38"/>
      <c r="AB7" s="101">
        <v>3.1</v>
      </c>
      <c r="AC7" s="38"/>
      <c r="AD7" s="109">
        <v>3.438</v>
      </c>
      <c r="AE7" s="101">
        <v>3.955</v>
      </c>
      <c r="AF7" s="38"/>
      <c r="AG7" s="110">
        <v>4.415</v>
      </c>
    </row>
    <row r="8" spans="2:33" ht="15">
      <c r="B8" s="82">
        <v>0.4</v>
      </c>
      <c r="C8" s="28">
        <f>'PWM-voltage-RPM-noise'!C10</f>
        <v>745.3</v>
      </c>
      <c r="D8" s="28">
        <f>'PWM-voltage-RPM-noise'!D10</f>
        <v>789.6</v>
      </c>
      <c r="E8" s="12">
        <f>'PWM-voltage-RPM-noise'!E10</f>
        <v>25.3</v>
      </c>
      <c r="F8" s="13">
        <f t="shared" si="0"/>
        <v>30.236595273207428</v>
      </c>
      <c r="G8" s="63">
        <f>'PWM-voltage-RPM-noise'!F10</f>
        <v>5.6104356636271575</v>
      </c>
      <c r="H8" s="66">
        <f>AA4</f>
        <v>2.782</v>
      </c>
      <c r="J8" s="37"/>
      <c r="K8" s="38"/>
      <c r="L8" s="112">
        <v>1.52</v>
      </c>
      <c r="M8" s="113">
        <v>2.13</v>
      </c>
      <c r="N8" s="114">
        <v>2.384</v>
      </c>
      <c r="O8" s="115">
        <v>2.663</v>
      </c>
      <c r="P8" s="116">
        <v>3.6</v>
      </c>
      <c r="Q8" s="117">
        <v>3.227</v>
      </c>
      <c r="R8" s="118">
        <v>3.471</v>
      </c>
      <c r="S8" s="119">
        <v>3.734</v>
      </c>
      <c r="T8" s="120">
        <v>3.906</v>
      </c>
      <c r="U8" s="121">
        <v>4.84</v>
      </c>
      <c r="W8" s="97">
        <v>1.891</v>
      </c>
      <c r="X8" s="101">
        <v>1.91</v>
      </c>
      <c r="Y8" s="101">
        <v>1.894</v>
      </c>
      <c r="Z8" s="101">
        <v>2.331</v>
      </c>
      <c r="AA8" s="38"/>
      <c r="AB8" s="101">
        <v>3.34</v>
      </c>
      <c r="AC8" s="38"/>
      <c r="AD8" s="109">
        <v>3.586</v>
      </c>
      <c r="AE8" s="101">
        <v>3.953</v>
      </c>
      <c r="AF8" s="38"/>
      <c r="AG8" s="110">
        <v>4.398</v>
      </c>
    </row>
    <row r="9" spans="2:33" ht="15">
      <c r="B9" s="82">
        <v>0.5</v>
      </c>
      <c r="C9" s="28">
        <f>'PWM-voltage-RPM-noise'!C11</f>
        <v>864.2</v>
      </c>
      <c r="D9" s="28">
        <f>'PWM-voltage-RPM-noise'!D11</f>
        <v>892.6</v>
      </c>
      <c r="E9" s="12">
        <f>'PWM-voltage-RPM-noise'!E11</f>
        <v>30.4</v>
      </c>
      <c r="F9" s="13">
        <f t="shared" si="0"/>
        <v>34.394610174559865</v>
      </c>
      <c r="G9" s="63">
        <f>'PWM-voltage-RPM-noise'!F11</f>
        <v>3.1817163343042694</v>
      </c>
      <c r="H9" s="66">
        <f>AB4</f>
        <v>3.1645694444444445</v>
      </c>
      <c r="J9" s="37"/>
      <c r="K9" s="38"/>
      <c r="L9" s="112">
        <v>1.501</v>
      </c>
      <c r="M9" s="113">
        <v>2.3</v>
      </c>
      <c r="N9" s="114">
        <v>2.349</v>
      </c>
      <c r="O9" s="115">
        <v>2.647</v>
      </c>
      <c r="P9" s="116">
        <v>3.2</v>
      </c>
      <c r="Q9" s="117">
        <v>3.227</v>
      </c>
      <c r="R9" s="118">
        <v>3.467</v>
      </c>
      <c r="S9" s="119">
        <v>3.717</v>
      </c>
      <c r="T9" s="120">
        <v>3.924</v>
      </c>
      <c r="U9" s="121">
        <v>4.84</v>
      </c>
      <c r="W9" s="97">
        <v>1.896</v>
      </c>
      <c r="X9" s="101">
        <v>1.939</v>
      </c>
      <c r="Y9" s="101">
        <v>1.866</v>
      </c>
      <c r="Z9" s="101">
        <v>2.326</v>
      </c>
      <c r="AA9" s="38"/>
      <c r="AB9" s="101">
        <v>3.27</v>
      </c>
      <c r="AC9" s="38"/>
      <c r="AD9" s="109">
        <v>3.512</v>
      </c>
      <c r="AE9" s="101">
        <v>3.927</v>
      </c>
      <c r="AF9" s="38"/>
      <c r="AG9" s="110">
        <v>4.396</v>
      </c>
    </row>
    <row r="10" spans="2:33" ht="15">
      <c r="B10" s="82">
        <v>0.6</v>
      </c>
      <c r="C10" s="28">
        <f>'PWM-voltage-RPM-noise'!C12</f>
        <v>941</v>
      </c>
      <c r="D10" s="28">
        <f>'PWM-voltage-RPM-noise'!D12</f>
        <v>977.2</v>
      </c>
      <c r="E10" s="12">
        <f>'PWM-voltage-RPM-noise'!E12</f>
        <v>32.8</v>
      </c>
      <c r="F10" s="13">
        <f t="shared" si="0"/>
        <v>36.714313024045545</v>
      </c>
      <c r="G10" s="63">
        <f>'PWM-voltage-RPM-noise'!F12</f>
        <v>3.70446172738437</v>
      </c>
      <c r="H10" s="66">
        <f>AC4</f>
        <v>3.378</v>
      </c>
      <c r="J10" s="37"/>
      <c r="K10" s="38"/>
      <c r="L10" s="112">
        <v>1.487</v>
      </c>
      <c r="M10" s="113">
        <v>2.8</v>
      </c>
      <c r="N10" s="114">
        <v>2.339</v>
      </c>
      <c r="O10" s="115">
        <v>2.636</v>
      </c>
      <c r="P10" s="116">
        <v>2.996</v>
      </c>
      <c r="Q10" s="117">
        <v>3.227</v>
      </c>
      <c r="R10" s="118">
        <v>3.474</v>
      </c>
      <c r="S10" s="119">
        <v>3.723</v>
      </c>
      <c r="T10" s="120">
        <v>3.918</v>
      </c>
      <c r="U10" s="121">
        <v>4.79</v>
      </c>
      <c r="W10" s="97">
        <v>1.899</v>
      </c>
      <c r="X10" s="101">
        <v>1.935</v>
      </c>
      <c r="Y10" s="101">
        <v>1.873</v>
      </c>
      <c r="Z10" s="101">
        <v>2.341</v>
      </c>
      <c r="AA10" s="38"/>
      <c r="AB10" s="101">
        <v>3.29</v>
      </c>
      <c r="AC10" s="38"/>
      <c r="AD10" s="109">
        <v>3.512</v>
      </c>
      <c r="AE10" s="101">
        <v>3.91</v>
      </c>
      <c r="AF10" s="38"/>
      <c r="AG10" s="110">
        <v>4.406</v>
      </c>
    </row>
    <row r="11" spans="2:33" ht="15">
      <c r="B11" s="82">
        <v>0.7</v>
      </c>
      <c r="C11" s="28">
        <f>'PWM-voltage-RPM-noise'!C13</f>
        <v>997</v>
      </c>
      <c r="D11" s="28">
        <f>'PWM-voltage-RPM-noise'!D13</f>
        <v>1035.6</v>
      </c>
      <c r="E11" s="12">
        <f>'PWM-voltage-RPM-noise'!E13</f>
        <v>35.1</v>
      </c>
      <c r="F11" s="13">
        <f t="shared" si="0"/>
        <v>38.17071265258968</v>
      </c>
      <c r="G11" s="63">
        <f>'PWM-voltage-RPM-noise'!F13</f>
        <v>3.727307840865194</v>
      </c>
      <c r="H11" s="66">
        <f>AD4</f>
        <v>3.5119999999999996</v>
      </c>
      <c r="J11" s="37"/>
      <c r="K11" s="38"/>
      <c r="L11" s="112">
        <v>1.464</v>
      </c>
      <c r="M11" s="113">
        <v>1.987</v>
      </c>
      <c r="N11" s="114">
        <v>2.335</v>
      </c>
      <c r="O11" s="115">
        <v>2.626</v>
      </c>
      <c r="P11" s="116">
        <v>3.1</v>
      </c>
      <c r="Q11" s="117">
        <v>3.227</v>
      </c>
      <c r="R11" s="118">
        <v>3.443</v>
      </c>
      <c r="S11" s="119">
        <v>3.74</v>
      </c>
      <c r="T11" s="120">
        <v>3.89</v>
      </c>
      <c r="U11" s="121">
        <v>4.71</v>
      </c>
      <c r="W11" s="97">
        <v>1.892</v>
      </c>
      <c r="X11" s="101">
        <v>1.943</v>
      </c>
      <c r="Y11" s="101">
        <v>1.881</v>
      </c>
      <c r="Z11" s="101">
        <v>2.352</v>
      </c>
      <c r="AA11" s="38"/>
      <c r="AB11" s="101">
        <v>3.12</v>
      </c>
      <c r="AC11" s="38"/>
      <c r="AD11" s="109">
        <v>3.512</v>
      </c>
      <c r="AE11" s="101">
        <v>3.922</v>
      </c>
      <c r="AF11" s="38"/>
      <c r="AG11" s="110">
        <v>4.404</v>
      </c>
    </row>
    <row r="12" spans="2:33" ht="15">
      <c r="B12" s="82">
        <v>0.8</v>
      </c>
      <c r="C12" s="28">
        <f>'PWM-voltage-RPM-noise'!C14</f>
        <v>1090.1</v>
      </c>
      <c r="D12" s="28">
        <f>'PWM-voltage-RPM-noise'!D14</f>
        <v>1096.5</v>
      </c>
      <c r="E12" s="12">
        <f>'PWM-voltage-RPM-noise'!E14</f>
        <v>37.3</v>
      </c>
      <c r="F12" s="13">
        <f t="shared" si="0"/>
        <v>42.120132051453076</v>
      </c>
      <c r="G12" s="63">
        <f>'PWM-voltage-RPM-noise'!F14</f>
        <v>0.5836753305973588</v>
      </c>
      <c r="H12" s="66">
        <f>AE4</f>
        <v>3.8753770491803285</v>
      </c>
      <c r="J12" s="37"/>
      <c r="K12" s="38"/>
      <c r="L12" s="112">
        <v>1.474</v>
      </c>
      <c r="M12" s="113">
        <v>1.968</v>
      </c>
      <c r="N12" s="114">
        <v>2.328</v>
      </c>
      <c r="O12" s="115">
        <v>2.608</v>
      </c>
      <c r="P12" s="116">
        <v>2.995</v>
      </c>
      <c r="Q12" s="117">
        <v>3.227</v>
      </c>
      <c r="R12" s="118">
        <v>3.43</v>
      </c>
      <c r="S12" s="119">
        <v>3.726</v>
      </c>
      <c r="T12" s="120">
        <v>3.843</v>
      </c>
      <c r="U12" s="121">
        <v>4.61</v>
      </c>
      <c r="W12" s="97">
        <v>1.894</v>
      </c>
      <c r="X12" s="101">
        <v>1.931</v>
      </c>
      <c r="Y12" s="101">
        <v>1.885</v>
      </c>
      <c r="Z12" s="101">
        <v>2.349</v>
      </c>
      <c r="AA12" s="38"/>
      <c r="AB12" s="101">
        <v>3.19</v>
      </c>
      <c r="AC12" s="38"/>
      <c r="AD12" s="109">
        <v>3.512</v>
      </c>
      <c r="AE12" s="101">
        <v>3.915</v>
      </c>
      <c r="AF12" s="38"/>
      <c r="AG12" s="110">
        <v>4.394</v>
      </c>
    </row>
    <row r="13" spans="2:33" ht="15">
      <c r="B13" s="82">
        <v>0.9</v>
      </c>
      <c r="C13" s="28">
        <f>'PWM-voltage-RPM-noise'!C15</f>
        <v>1105</v>
      </c>
      <c r="D13" s="28">
        <f>'PWM-voltage-RPM-noise'!D15</f>
        <v>1140.2</v>
      </c>
      <c r="E13" s="12">
        <f>'PWM-voltage-RPM-noise'!E15</f>
        <v>38.4</v>
      </c>
      <c r="F13" s="13">
        <f t="shared" si="0"/>
        <v>44.25715886143086</v>
      </c>
      <c r="G13" s="63">
        <f>'PWM-voltage-RPM-noise'!F15</f>
        <v>3.0871776881248962</v>
      </c>
      <c r="H13" s="66">
        <f>AF4</f>
        <v>4.072</v>
      </c>
      <c r="J13" s="37"/>
      <c r="K13" s="38"/>
      <c r="L13" s="112">
        <v>1.46</v>
      </c>
      <c r="M13" s="113">
        <v>1.972</v>
      </c>
      <c r="N13" s="114">
        <v>2.334</v>
      </c>
      <c r="O13" s="115">
        <v>2.601</v>
      </c>
      <c r="P13" s="116">
        <v>2.979</v>
      </c>
      <c r="Q13" s="117">
        <v>3.227</v>
      </c>
      <c r="R13" s="118">
        <v>3.422</v>
      </c>
      <c r="S13" s="119">
        <v>3.694</v>
      </c>
      <c r="T13" s="120">
        <v>3.833</v>
      </c>
      <c r="U13" s="121">
        <v>4.53</v>
      </c>
      <c r="W13" s="97">
        <v>1.887</v>
      </c>
      <c r="X13" s="101">
        <v>1.911</v>
      </c>
      <c r="Y13" s="101">
        <v>1.897</v>
      </c>
      <c r="Z13" s="101">
        <v>2.333</v>
      </c>
      <c r="AA13" s="38"/>
      <c r="AB13" s="101">
        <v>3.26</v>
      </c>
      <c r="AC13" s="38"/>
      <c r="AD13" s="109">
        <v>3.512</v>
      </c>
      <c r="AE13" s="101">
        <v>3.911</v>
      </c>
      <c r="AF13" s="38"/>
      <c r="AG13" s="110">
        <v>4.357</v>
      </c>
    </row>
    <row r="14" spans="2:33" ht="15.75" thickBot="1">
      <c r="B14" s="83">
        <v>1</v>
      </c>
      <c r="C14" s="61">
        <f>'PWM-voltage-RPM-noise'!C16</f>
        <v>1170.3</v>
      </c>
      <c r="D14" s="61">
        <f>'PWM-voltage-RPM-noise'!D16</f>
        <v>1188.2</v>
      </c>
      <c r="E14" s="84">
        <f>'PWM-voltage-RPM-noise'!E16</f>
        <v>39.6</v>
      </c>
      <c r="F14" s="73">
        <f t="shared" si="0"/>
        <v>46.42708562142219</v>
      </c>
      <c r="G14" s="85">
        <f>'PWM-voltage-RPM-noise'!F16</f>
        <v>1.5064803905066526</v>
      </c>
      <c r="H14" s="67">
        <f>AG4</f>
        <v>4.27165</v>
      </c>
      <c r="J14" s="37"/>
      <c r="K14" s="38"/>
      <c r="L14" s="112">
        <v>1.461</v>
      </c>
      <c r="M14" s="113">
        <v>2.7</v>
      </c>
      <c r="N14" s="114">
        <v>2.363</v>
      </c>
      <c r="O14" s="115">
        <v>2.598</v>
      </c>
      <c r="P14" s="116">
        <v>2.975</v>
      </c>
      <c r="Q14" s="117">
        <v>3.227</v>
      </c>
      <c r="R14" s="118">
        <v>3.432</v>
      </c>
      <c r="S14" s="119">
        <v>3.676</v>
      </c>
      <c r="T14" s="120">
        <v>3.815</v>
      </c>
      <c r="U14" s="121">
        <v>4.62</v>
      </c>
      <c r="W14" s="97">
        <v>1.899</v>
      </c>
      <c r="X14" s="101">
        <v>1.901</v>
      </c>
      <c r="Y14" s="101">
        <v>1.91</v>
      </c>
      <c r="Z14" s="101">
        <v>2.327</v>
      </c>
      <c r="AA14" s="38"/>
      <c r="AB14" s="101">
        <v>3.45</v>
      </c>
      <c r="AC14" s="38"/>
      <c r="AD14" s="109">
        <v>3.512</v>
      </c>
      <c r="AE14" s="101">
        <v>3.921</v>
      </c>
      <c r="AF14" s="38"/>
      <c r="AG14" s="110">
        <v>4.351</v>
      </c>
    </row>
    <row r="15" spans="2:33" ht="15">
      <c r="B15" s="21"/>
      <c r="C15" s="22"/>
      <c r="D15" s="23"/>
      <c r="E15" s="23"/>
      <c r="F15" s="23"/>
      <c r="G15" s="41"/>
      <c r="H15" s="49"/>
      <c r="J15" s="37"/>
      <c r="K15" s="38"/>
      <c r="L15" s="112">
        <v>1.467</v>
      </c>
      <c r="M15" s="113">
        <v>2.8</v>
      </c>
      <c r="N15" s="114">
        <v>2.379</v>
      </c>
      <c r="O15" s="115">
        <v>2.614</v>
      </c>
      <c r="P15" s="116">
        <v>2.964</v>
      </c>
      <c r="Q15" s="117">
        <v>3.227</v>
      </c>
      <c r="R15" s="118">
        <v>3.425</v>
      </c>
      <c r="S15" s="119">
        <v>3.662</v>
      </c>
      <c r="T15" s="120">
        <v>3.819</v>
      </c>
      <c r="U15" s="121">
        <v>4.54</v>
      </c>
      <c r="W15" s="97">
        <v>1.924</v>
      </c>
      <c r="X15" s="101">
        <v>1.891</v>
      </c>
      <c r="Y15" s="101">
        <v>1.907</v>
      </c>
      <c r="Z15" s="101">
        <v>2.322</v>
      </c>
      <c r="AA15" s="38"/>
      <c r="AB15" s="101">
        <v>3.41</v>
      </c>
      <c r="AC15" s="38"/>
      <c r="AD15" s="109"/>
      <c r="AE15" s="101">
        <v>3.93</v>
      </c>
      <c r="AF15" s="38"/>
      <c r="AG15" s="110">
        <v>4.338</v>
      </c>
    </row>
    <row r="16" spans="2:33" ht="15.75" thickBot="1">
      <c r="B16" s="21"/>
      <c r="C16" s="22"/>
      <c r="D16" s="23"/>
      <c r="E16" s="23"/>
      <c r="F16" s="23"/>
      <c r="G16" s="41"/>
      <c r="H16" s="49"/>
      <c r="J16" s="37"/>
      <c r="K16" s="38"/>
      <c r="L16" s="112">
        <v>1.47</v>
      </c>
      <c r="M16" s="113">
        <v>2.121</v>
      </c>
      <c r="N16" s="114">
        <v>2.38</v>
      </c>
      <c r="O16" s="115">
        <v>2.611</v>
      </c>
      <c r="P16" s="116">
        <v>2.952</v>
      </c>
      <c r="Q16" s="117">
        <v>3.227</v>
      </c>
      <c r="R16" s="118">
        <v>3.43</v>
      </c>
      <c r="S16" s="119">
        <v>3.644</v>
      </c>
      <c r="T16" s="120">
        <v>3.846</v>
      </c>
      <c r="U16" s="121">
        <v>4.59</v>
      </c>
      <c r="W16" s="97">
        <v>1.922</v>
      </c>
      <c r="X16" s="101">
        <v>1.892</v>
      </c>
      <c r="Y16" s="101">
        <v>1.881</v>
      </c>
      <c r="Z16" s="101">
        <v>2.311</v>
      </c>
      <c r="AA16" s="38"/>
      <c r="AB16" s="101">
        <v>3.36</v>
      </c>
      <c r="AC16" s="38"/>
      <c r="AD16" s="109"/>
      <c r="AE16" s="101">
        <v>3.909</v>
      </c>
      <c r="AF16" s="38"/>
      <c r="AG16" s="110">
        <v>4.318</v>
      </c>
    </row>
    <row r="17" spans="2:33" ht="56.25" customHeight="1" thickBot="1">
      <c r="B17" s="86" t="s">
        <v>6</v>
      </c>
      <c r="C17" s="87" t="s">
        <v>1</v>
      </c>
      <c r="D17" s="87" t="s">
        <v>2</v>
      </c>
      <c r="E17" s="87" t="s">
        <v>3</v>
      </c>
      <c r="F17" s="88" t="s">
        <v>18</v>
      </c>
      <c r="G17" s="89" t="s">
        <v>5</v>
      </c>
      <c r="H17" s="65" t="s">
        <v>17</v>
      </c>
      <c r="I17" s="38"/>
      <c r="J17" s="37"/>
      <c r="K17" s="38"/>
      <c r="L17" s="112">
        <v>1.467</v>
      </c>
      <c r="M17" s="113">
        <v>2.21</v>
      </c>
      <c r="N17" s="114">
        <v>2.359</v>
      </c>
      <c r="O17" s="115">
        <v>2.633</v>
      </c>
      <c r="P17" s="116">
        <v>2.939</v>
      </c>
      <c r="Q17" s="117">
        <v>3.227</v>
      </c>
      <c r="R17" s="118">
        <v>3.441</v>
      </c>
      <c r="S17" s="119">
        <v>3.632</v>
      </c>
      <c r="T17" s="120">
        <v>3.9</v>
      </c>
      <c r="U17" s="121">
        <v>4.65</v>
      </c>
      <c r="W17" s="97">
        <v>1.924</v>
      </c>
      <c r="X17" s="101">
        <v>1.877</v>
      </c>
      <c r="Y17" s="101">
        <v>1.873</v>
      </c>
      <c r="Z17" s="101">
        <v>2.3</v>
      </c>
      <c r="AA17" s="38"/>
      <c r="AB17" s="101">
        <v>3.19</v>
      </c>
      <c r="AC17" s="38"/>
      <c r="AD17" s="38"/>
      <c r="AE17" s="101">
        <v>3.901</v>
      </c>
      <c r="AF17" s="38"/>
      <c r="AG17" s="110">
        <v>4.299</v>
      </c>
    </row>
    <row r="18" spans="2:33" ht="15">
      <c r="B18" s="54">
        <f>'PWM-voltage-RPM-noise'!B21</f>
        <v>1</v>
      </c>
      <c r="C18" s="55"/>
      <c r="D18" s="55"/>
      <c r="E18" s="55"/>
      <c r="F18" s="70" t="e">
        <f>(J4/0.3048)*60*PI()*((0.062/0.3048)^2)/4</f>
        <v>#DIV/0!</v>
      </c>
      <c r="G18" s="56">
        <f>'PWM-voltage-RPM-noise'!F21</f>
        <v>0</v>
      </c>
      <c r="H18" s="68" t="e">
        <f>J4</f>
        <v>#DIV/0!</v>
      </c>
      <c r="I18" s="38"/>
      <c r="J18" s="37"/>
      <c r="K18" s="38"/>
      <c r="L18" s="112">
        <v>1.477</v>
      </c>
      <c r="M18" s="113">
        <v>2.36</v>
      </c>
      <c r="N18" s="114">
        <v>2.351</v>
      </c>
      <c r="O18" s="115">
        <v>2.648</v>
      </c>
      <c r="P18" s="116">
        <v>2.927</v>
      </c>
      <c r="Q18" s="117">
        <v>3.227</v>
      </c>
      <c r="R18" s="118">
        <v>3.435</v>
      </c>
      <c r="S18" s="119">
        <v>3.65</v>
      </c>
      <c r="T18" s="120">
        <v>3.915</v>
      </c>
      <c r="U18" s="121">
        <v>4.76</v>
      </c>
      <c r="W18" s="97">
        <v>1.939</v>
      </c>
      <c r="X18" s="101">
        <v>1.881</v>
      </c>
      <c r="Y18" s="101">
        <v>1.87</v>
      </c>
      <c r="Z18" s="101">
        <v>2.315</v>
      </c>
      <c r="AA18" s="38"/>
      <c r="AB18" s="101">
        <v>2.994</v>
      </c>
      <c r="AC18" s="38"/>
      <c r="AD18" s="38"/>
      <c r="AE18" s="101">
        <v>3.892</v>
      </c>
      <c r="AF18" s="38"/>
      <c r="AG18" s="110">
        <v>4.287</v>
      </c>
    </row>
    <row r="19" spans="2:33" ht="15">
      <c r="B19" s="57">
        <f>'PWM-voltage-RPM-noise'!B22</f>
        <v>2</v>
      </c>
      <c r="C19" s="21"/>
      <c r="D19" s="21"/>
      <c r="E19" s="21"/>
      <c r="F19" s="42" t="e">
        <f>(K4/0.3048)*60*PI()*((0.062/0.3048)^2)/4</f>
        <v>#DIV/0!</v>
      </c>
      <c r="G19" s="58">
        <f>'PWM-voltage-RPM-noise'!F22</f>
        <v>0</v>
      </c>
      <c r="H19" s="68" t="e">
        <f>K4</f>
        <v>#DIV/0!</v>
      </c>
      <c r="I19" s="38"/>
      <c r="J19" s="37"/>
      <c r="K19" s="38"/>
      <c r="L19" s="112">
        <v>1.474</v>
      </c>
      <c r="M19" s="113">
        <v>2.44</v>
      </c>
      <c r="N19" s="114">
        <v>2.33</v>
      </c>
      <c r="O19" s="115">
        <v>2.689</v>
      </c>
      <c r="P19" s="116">
        <v>2.924</v>
      </c>
      <c r="Q19" s="117">
        <v>3.227</v>
      </c>
      <c r="R19" s="118">
        <v>3.415</v>
      </c>
      <c r="S19" s="119">
        <v>3.657</v>
      </c>
      <c r="T19" s="120">
        <v>3.929</v>
      </c>
      <c r="U19" s="121">
        <v>4.8</v>
      </c>
      <c r="W19" s="97">
        <v>1.933</v>
      </c>
      <c r="X19" s="101">
        <v>1.907</v>
      </c>
      <c r="Y19" s="101">
        <v>1.892</v>
      </c>
      <c r="Z19" s="101">
        <v>2.322</v>
      </c>
      <c r="AA19" s="38"/>
      <c r="AB19" s="101">
        <v>2.997</v>
      </c>
      <c r="AC19" s="38"/>
      <c r="AD19" s="38"/>
      <c r="AE19" s="101">
        <v>3.876</v>
      </c>
      <c r="AF19" s="38"/>
      <c r="AG19" s="110">
        <v>4.263</v>
      </c>
    </row>
    <row r="20" spans="2:33" ht="15">
      <c r="B20" s="57">
        <f>'PWM-voltage-RPM-noise'!B23</f>
        <v>3</v>
      </c>
      <c r="C20" s="28">
        <f>'PWM-voltage-RPM-noise'!C23</f>
        <v>467.6</v>
      </c>
      <c r="D20" s="28">
        <f>'PWM-voltage-RPM-noise'!D23</f>
        <v>495.6</v>
      </c>
      <c r="E20" s="21">
        <f>'PWM-voltage-RPM-noise'!E23</f>
        <v>18.5</v>
      </c>
      <c r="F20" s="42">
        <f aca="true" t="shared" si="3" ref="F20:F29">(H20)*3600*PI()*((0.062)^2)/4</f>
        <v>16.125278424548593</v>
      </c>
      <c r="G20" s="58">
        <f>'PWM-voltage-RPM-noise'!F23</f>
        <v>5.649717514124291</v>
      </c>
      <c r="H20" s="68">
        <f>L4</f>
        <v>1.48365</v>
      </c>
      <c r="I20" s="38"/>
      <c r="J20" s="37"/>
      <c r="K20" s="38"/>
      <c r="L20" s="112">
        <v>1.488</v>
      </c>
      <c r="M20" s="113">
        <v>2.36</v>
      </c>
      <c r="N20" s="114">
        <v>2.313</v>
      </c>
      <c r="O20" s="115">
        <v>2.727</v>
      </c>
      <c r="P20" s="116">
        <v>2.925</v>
      </c>
      <c r="Q20" s="117">
        <v>3.227</v>
      </c>
      <c r="R20" s="118">
        <v>3.405</v>
      </c>
      <c r="S20" s="119">
        <v>3.662</v>
      </c>
      <c r="T20" s="120">
        <v>3.94</v>
      </c>
      <c r="U20" s="121">
        <v>4.74</v>
      </c>
      <c r="W20" s="97">
        <v>1.927</v>
      </c>
      <c r="X20" s="101">
        <v>1.901</v>
      </c>
      <c r="Y20" s="101">
        <v>1.905</v>
      </c>
      <c r="Z20" s="101">
        <v>2.306</v>
      </c>
      <c r="AA20" s="38"/>
      <c r="AB20" s="101">
        <v>3.18</v>
      </c>
      <c r="AC20" s="38"/>
      <c r="AD20" s="38"/>
      <c r="AE20" s="101">
        <v>3.881</v>
      </c>
      <c r="AF20" s="38"/>
      <c r="AG20" s="110">
        <v>4.26</v>
      </c>
    </row>
    <row r="21" spans="2:33" ht="15">
      <c r="B21" s="57">
        <f>'PWM-voltage-RPM-noise'!B24</f>
        <v>4</v>
      </c>
      <c r="C21" s="28">
        <f>'PWM-voltage-RPM-noise'!C24</f>
        <v>594.5</v>
      </c>
      <c r="D21" s="28">
        <f>'PWM-voltage-RPM-noise'!D24</f>
        <v>617.2</v>
      </c>
      <c r="E21" s="21">
        <f>'PWM-voltage-RPM-noise'!E24</f>
        <v>21.4</v>
      </c>
      <c r="F21" s="42">
        <f t="shared" si="3"/>
        <v>24.430061447097202</v>
      </c>
      <c r="G21" s="58">
        <f>'PWM-voltage-RPM-noise'!F24</f>
        <v>3.6779001944264564</v>
      </c>
      <c r="H21" s="68">
        <f>M4</f>
        <v>2.2477540983606557</v>
      </c>
      <c r="I21" s="38"/>
      <c r="J21" s="37"/>
      <c r="K21" s="38"/>
      <c r="L21" s="112">
        <v>1.499</v>
      </c>
      <c r="M21" s="113">
        <v>2.48</v>
      </c>
      <c r="N21" s="114">
        <v>2.304</v>
      </c>
      <c r="O21" s="115">
        <v>2.743</v>
      </c>
      <c r="P21" s="116">
        <v>2.936</v>
      </c>
      <c r="Q21" s="117">
        <v>3.227</v>
      </c>
      <c r="R21" s="118">
        <v>3.387</v>
      </c>
      <c r="S21" s="119">
        <v>3.683</v>
      </c>
      <c r="T21" s="120">
        <v>3.925</v>
      </c>
      <c r="U21" s="121">
        <v>4.86</v>
      </c>
      <c r="W21" s="97">
        <v>1.927</v>
      </c>
      <c r="X21" s="101">
        <v>1.917</v>
      </c>
      <c r="Y21" s="101">
        <v>1.918</v>
      </c>
      <c r="Z21" s="101">
        <v>2.302</v>
      </c>
      <c r="AA21" s="38"/>
      <c r="AB21" s="101">
        <v>3.2</v>
      </c>
      <c r="AC21" s="38"/>
      <c r="AD21" s="38"/>
      <c r="AE21" s="101">
        <v>3.907</v>
      </c>
      <c r="AF21" s="38"/>
      <c r="AG21" s="110">
        <v>4.239</v>
      </c>
    </row>
    <row r="22" spans="2:33" ht="15">
      <c r="B22" s="57">
        <f>'PWM-voltage-RPM-noise'!B25</f>
        <v>5</v>
      </c>
      <c r="C22" s="28">
        <f>'PWM-voltage-RPM-noise'!C25</f>
        <v>690.1</v>
      </c>
      <c r="D22" s="28">
        <f>'PWM-voltage-RPM-noise'!D25</f>
        <v>717.2</v>
      </c>
      <c r="E22" s="21">
        <f>'PWM-voltage-RPM-noise'!E25</f>
        <v>24.2</v>
      </c>
      <c r="F22" s="42">
        <f t="shared" si="3"/>
        <v>25.810949507412374</v>
      </c>
      <c r="G22" s="58">
        <f>'PWM-voltage-RPM-noise'!F25</f>
        <v>3.778583379810385</v>
      </c>
      <c r="H22" s="68">
        <f>N4</f>
        <v>2.3748064516129035</v>
      </c>
      <c r="I22" s="38"/>
      <c r="J22" s="37"/>
      <c r="K22" s="38"/>
      <c r="L22" s="112">
        <v>1.504</v>
      </c>
      <c r="M22" s="113">
        <v>2.49</v>
      </c>
      <c r="N22" s="114">
        <v>2.314</v>
      </c>
      <c r="O22" s="115">
        <v>2.77</v>
      </c>
      <c r="P22" s="116">
        <v>2.962</v>
      </c>
      <c r="Q22" s="117">
        <v>3.227</v>
      </c>
      <c r="R22" s="118">
        <v>3.389</v>
      </c>
      <c r="S22" s="119">
        <v>3.688</v>
      </c>
      <c r="T22" s="120">
        <v>3.903</v>
      </c>
      <c r="U22" s="121">
        <v>4.99</v>
      </c>
      <c r="W22" s="97">
        <v>1.932</v>
      </c>
      <c r="X22" s="101">
        <v>1.927</v>
      </c>
      <c r="Y22" s="101">
        <v>1.929</v>
      </c>
      <c r="Z22" s="101">
        <v>2.3</v>
      </c>
      <c r="AA22" s="38"/>
      <c r="AB22" s="101">
        <v>3.143</v>
      </c>
      <c r="AC22" s="38"/>
      <c r="AD22" s="38"/>
      <c r="AE22" s="101">
        <v>3.908</v>
      </c>
      <c r="AF22" s="38"/>
      <c r="AG22" s="110">
        <v>4.238</v>
      </c>
    </row>
    <row r="23" spans="2:33" ht="15">
      <c r="B23" s="57">
        <f>'PWM-voltage-RPM-noise'!B26</f>
        <v>6</v>
      </c>
      <c r="C23" s="28">
        <f>'PWM-voltage-RPM-noise'!C26</f>
        <v>771.2</v>
      </c>
      <c r="D23" s="28">
        <f>'PWM-voltage-RPM-noise'!D26</f>
        <v>803.2</v>
      </c>
      <c r="E23" s="21">
        <f>'PWM-voltage-RPM-noise'!E26</f>
        <v>27.3</v>
      </c>
      <c r="F23" s="42">
        <f t="shared" si="3"/>
        <v>29.320005457233137</v>
      </c>
      <c r="G23" s="58">
        <f>'PWM-voltage-RPM-noise'!F26</f>
        <v>3.9840637450199097</v>
      </c>
      <c r="H23" s="68">
        <f>O4</f>
        <v>2.697666666666667</v>
      </c>
      <c r="I23" s="38"/>
      <c r="J23" s="37"/>
      <c r="K23" s="38"/>
      <c r="L23" s="112">
        <v>1.51</v>
      </c>
      <c r="M23" s="113">
        <v>2.11</v>
      </c>
      <c r="N23" s="114">
        <v>2.344</v>
      </c>
      <c r="O23" s="115">
        <v>2.771</v>
      </c>
      <c r="P23" s="116">
        <v>2.957</v>
      </c>
      <c r="Q23" s="117">
        <v>3.227</v>
      </c>
      <c r="R23" s="118">
        <v>3.394</v>
      </c>
      <c r="S23" s="119">
        <v>3.685</v>
      </c>
      <c r="T23" s="120">
        <v>3.905</v>
      </c>
      <c r="U23" s="121">
        <v>4.122</v>
      </c>
      <c r="W23" s="97">
        <v>1.928</v>
      </c>
      <c r="X23" s="101">
        <v>1.936</v>
      </c>
      <c r="Y23" s="101">
        <v>1.937</v>
      </c>
      <c r="Z23" s="101">
        <v>2.3</v>
      </c>
      <c r="AA23" s="38"/>
      <c r="AB23" s="101">
        <v>3.55</v>
      </c>
      <c r="AC23" s="38"/>
      <c r="AD23" s="38"/>
      <c r="AE23" s="101">
        <v>3.905</v>
      </c>
      <c r="AF23" s="38"/>
      <c r="AG23" s="110">
        <v>4.24</v>
      </c>
    </row>
    <row r="24" spans="2:33" ht="15">
      <c r="B24" s="57">
        <f>'PWM-voltage-RPM-noise'!B27</f>
        <v>7</v>
      </c>
      <c r="C24" s="28">
        <f>'PWM-voltage-RPM-noise'!C27</f>
        <v>848.3</v>
      </c>
      <c r="D24" s="28">
        <f>'PWM-voltage-RPM-noise'!D27</f>
        <v>881.3</v>
      </c>
      <c r="E24" s="21">
        <f>'PWM-voltage-RPM-noise'!E27</f>
        <v>30.1</v>
      </c>
      <c r="F24" s="42">
        <f t="shared" si="3"/>
        <v>33.17001300616074</v>
      </c>
      <c r="G24" s="58">
        <f>'PWM-voltage-RPM-noise'!F27</f>
        <v>3.744468398956073</v>
      </c>
      <c r="H24" s="68">
        <f>P4</f>
        <v>3.051897058823529</v>
      </c>
      <c r="I24" s="38"/>
      <c r="J24" s="37"/>
      <c r="K24" s="38"/>
      <c r="L24" s="112">
        <v>1.512</v>
      </c>
      <c r="M24" s="113">
        <v>1.98</v>
      </c>
      <c r="N24" s="114">
        <v>2.371</v>
      </c>
      <c r="O24" s="115">
        <v>2.761</v>
      </c>
      <c r="P24" s="116">
        <v>2.992</v>
      </c>
      <c r="Q24" s="117">
        <v>3.227</v>
      </c>
      <c r="R24" s="118">
        <v>3.404</v>
      </c>
      <c r="S24" s="119">
        <v>3.666</v>
      </c>
      <c r="T24" s="120">
        <v>3.917</v>
      </c>
      <c r="U24" s="121">
        <v>4.131</v>
      </c>
      <c r="W24" s="97">
        <v>1.915</v>
      </c>
      <c r="X24" s="101">
        <v>1.917</v>
      </c>
      <c r="Y24" s="101">
        <v>1.949</v>
      </c>
      <c r="Z24" s="101">
        <v>2.293</v>
      </c>
      <c r="AA24" s="38"/>
      <c r="AB24" s="101">
        <v>3.15</v>
      </c>
      <c r="AC24" s="38"/>
      <c r="AD24" s="38"/>
      <c r="AE24" s="101">
        <v>3.925</v>
      </c>
      <c r="AF24" s="38"/>
      <c r="AG24" s="110">
        <v>4.257</v>
      </c>
    </row>
    <row r="25" spans="2:33" ht="15">
      <c r="B25" s="57">
        <f>'PWM-voltage-RPM-noise'!B28</f>
        <v>8</v>
      </c>
      <c r="C25" s="28">
        <f>'PWM-voltage-RPM-noise'!C28</f>
        <v>916.3</v>
      </c>
      <c r="D25" s="28">
        <f>'PWM-voltage-RPM-noise'!D28</f>
        <v>944.6</v>
      </c>
      <c r="E25" s="21">
        <f>'PWM-voltage-RPM-noise'!E28</f>
        <v>32.5</v>
      </c>
      <c r="F25" s="42">
        <f t="shared" si="3"/>
        <v>35.07314627844732</v>
      </c>
      <c r="G25" s="58">
        <f>'PWM-voltage-RPM-noise'!F28</f>
        <v>2.995977133178073</v>
      </c>
      <c r="H25" s="68">
        <f>Q4</f>
        <v>3.227000000000002</v>
      </c>
      <c r="I25" s="38"/>
      <c r="J25" s="37"/>
      <c r="K25" s="38"/>
      <c r="L25" s="112">
        <v>1.482</v>
      </c>
      <c r="M25" s="113">
        <v>1.976</v>
      </c>
      <c r="N25" s="114">
        <v>2.392</v>
      </c>
      <c r="O25" s="115">
        <v>2.751</v>
      </c>
      <c r="P25" s="116">
        <v>2.992</v>
      </c>
      <c r="Q25" s="117">
        <v>3.227</v>
      </c>
      <c r="R25" s="118">
        <v>3.424</v>
      </c>
      <c r="S25" s="119">
        <v>3.65</v>
      </c>
      <c r="T25" s="120">
        <v>3.923</v>
      </c>
      <c r="U25" s="121">
        <v>4.15</v>
      </c>
      <c r="W25" s="97">
        <v>1.927</v>
      </c>
      <c r="X25" s="101">
        <v>1.928</v>
      </c>
      <c r="Y25" s="101">
        <v>1.942</v>
      </c>
      <c r="Z25" s="101">
        <v>2.299</v>
      </c>
      <c r="AA25" s="38"/>
      <c r="AB25" s="101">
        <v>3.14</v>
      </c>
      <c r="AC25" s="38"/>
      <c r="AD25" s="38"/>
      <c r="AE25" s="101">
        <v>3.93</v>
      </c>
      <c r="AF25" s="38"/>
      <c r="AG25" s="110">
        <v>4.259</v>
      </c>
    </row>
    <row r="26" spans="2:33" ht="15">
      <c r="B26" s="57">
        <f>'PWM-voltage-RPM-noise'!B29</f>
        <v>9</v>
      </c>
      <c r="C26" s="28">
        <f>'PWM-voltage-RPM-noise'!C29</f>
        <v>975.2</v>
      </c>
      <c r="D26" s="28">
        <f>'PWM-voltage-RPM-noise'!D29</f>
        <v>1015.2</v>
      </c>
      <c r="E26" s="21">
        <f>'PWM-voltage-RPM-noise'!E29</f>
        <v>34.1</v>
      </c>
      <c r="F26" s="42">
        <f t="shared" si="3"/>
        <v>37.127628033197226</v>
      </c>
      <c r="G26" s="58">
        <f>'PWM-voltage-RPM-noise'!F29</f>
        <v>3.9401103230890584</v>
      </c>
      <c r="H26" s="68">
        <f>R4</f>
        <v>3.416028169014084</v>
      </c>
      <c r="I26" s="38"/>
      <c r="J26" s="37"/>
      <c r="K26" s="38"/>
      <c r="L26" s="112">
        <v>1.433</v>
      </c>
      <c r="M26" s="113">
        <v>1.962</v>
      </c>
      <c r="N26" s="114">
        <v>2.421</v>
      </c>
      <c r="O26" s="115">
        <v>2.748</v>
      </c>
      <c r="P26" s="116">
        <v>2.982</v>
      </c>
      <c r="Q26" s="117">
        <v>3.227</v>
      </c>
      <c r="R26" s="118">
        <v>3.433</v>
      </c>
      <c r="S26" s="119">
        <v>3.614</v>
      </c>
      <c r="T26" s="120">
        <v>3.918</v>
      </c>
      <c r="U26" s="121">
        <v>4.184</v>
      </c>
      <c r="W26" s="97">
        <v>1.917</v>
      </c>
      <c r="X26" s="101">
        <v>1.925</v>
      </c>
      <c r="Y26" s="101">
        <v>1.954</v>
      </c>
      <c r="Z26" s="101">
        <v>2.277</v>
      </c>
      <c r="AA26" s="38"/>
      <c r="AB26" s="101">
        <v>2.999</v>
      </c>
      <c r="AC26" s="38"/>
      <c r="AD26" s="38"/>
      <c r="AE26" s="101">
        <v>3.914</v>
      </c>
      <c r="AF26" s="38"/>
      <c r="AG26" s="110">
        <v>4.28</v>
      </c>
    </row>
    <row r="27" spans="2:33" ht="15">
      <c r="B27" s="57">
        <f>'PWM-voltage-RPM-noise'!B30</f>
        <v>10</v>
      </c>
      <c r="C27" s="28">
        <f>'PWM-voltage-RPM-noise'!C30</f>
        <v>1031.5</v>
      </c>
      <c r="D27" s="28">
        <f>'PWM-voltage-RPM-noise'!D30</f>
        <v>1068.2</v>
      </c>
      <c r="E27" s="21">
        <f>'PWM-voltage-RPM-noise'!E30</f>
        <v>36</v>
      </c>
      <c r="F27" s="42">
        <f t="shared" si="3"/>
        <v>39.51788230899301</v>
      </c>
      <c r="G27" s="58">
        <f>'PWM-voltage-RPM-noise'!F30</f>
        <v>3.435686201085943</v>
      </c>
      <c r="H27" s="68">
        <f>S4</f>
        <v>3.6359500000000007</v>
      </c>
      <c r="I27" s="38"/>
      <c r="J27" s="37"/>
      <c r="K27" s="38"/>
      <c r="L27" s="112">
        <v>1.422</v>
      </c>
      <c r="M27" s="113">
        <v>1.938</v>
      </c>
      <c r="N27" s="114">
        <v>2.414</v>
      </c>
      <c r="O27" s="115">
        <v>2.752</v>
      </c>
      <c r="P27" s="116">
        <v>2.984</v>
      </c>
      <c r="Q27" s="117">
        <v>3.227</v>
      </c>
      <c r="R27" s="118">
        <v>3.442</v>
      </c>
      <c r="S27" s="119">
        <v>3.577</v>
      </c>
      <c r="T27" s="120">
        <v>3.93</v>
      </c>
      <c r="U27" s="121">
        <v>4.177</v>
      </c>
      <c r="W27" s="97">
        <v>1.919</v>
      </c>
      <c r="X27" s="101">
        <v>1.925</v>
      </c>
      <c r="Y27" s="101">
        <v>1.951</v>
      </c>
      <c r="Z27" s="101">
        <v>2.274</v>
      </c>
      <c r="AA27" s="38"/>
      <c r="AB27" s="101">
        <v>2.966</v>
      </c>
      <c r="AC27" s="38"/>
      <c r="AD27" s="38"/>
      <c r="AE27" s="101">
        <v>3.907</v>
      </c>
      <c r="AF27" s="38"/>
      <c r="AG27" s="110">
        <v>4.305</v>
      </c>
    </row>
    <row r="28" spans="2:33" ht="15">
      <c r="B28" s="57">
        <f>'PWM-voltage-RPM-noise'!B31</f>
        <v>11</v>
      </c>
      <c r="C28" s="28">
        <f>'PWM-voltage-RPM-noise'!C31</f>
        <v>1087.7</v>
      </c>
      <c r="D28" s="28">
        <f>'PWM-voltage-RPM-noise'!D31</f>
        <v>1126.2</v>
      </c>
      <c r="E28" s="21">
        <f>'PWM-voltage-RPM-noise'!E31</f>
        <v>38</v>
      </c>
      <c r="F28" s="42">
        <f t="shared" si="3"/>
        <v>42.237287454958846</v>
      </c>
      <c r="G28" s="58">
        <f>'PWM-voltage-RPM-noise'!F31</f>
        <v>3.4185757414313684</v>
      </c>
      <c r="H28" s="68">
        <f>T4</f>
        <v>3.88615625</v>
      </c>
      <c r="I28" s="38"/>
      <c r="J28" s="37"/>
      <c r="K28" s="38"/>
      <c r="L28" s="112">
        <v>1.429</v>
      </c>
      <c r="M28" s="113">
        <v>1.945</v>
      </c>
      <c r="N28" s="114">
        <v>2.4</v>
      </c>
      <c r="O28" s="115">
        <v>2.752</v>
      </c>
      <c r="P28" s="116">
        <v>2.984</v>
      </c>
      <c r="Q28" s="117">
        <v>3.227</v>
      </c>
      <c r="R28" s="118">
        <v>3.453</v>
      </c>
      <c r="S28" s="119">
        <v>3.545</v>
      </c>
      <c r="T28" s="120">
        <v>3.944</v>
      </c>
      <c r="U28" s="121">
        <v>4.145</v>
      </c>
      <c r="W28" s="97">
        <v>1.905</v>
      </c>
      <c r="X28" s="101">
        <v>1.925</v>
      </c>
      <c r="Y28" s="101">
        <v>1.95</v>
      </c>
      <c r="Z28" s="101">
        <v>2.261</v>
      </c>
      <c r="AA28" s="38"/>
      <c r="AB28" s="101">
        <v>2.948</v>
      </c>
      <c r="AC28" s="38"/>
      <c r="AD28" s="38"/>
      <c r="AE28" s="101">
        <v>3.904</v>
      </c>
      <c r="AF28" s="38"/>
      <c r="AG28" s="110">
        <v>4.311</v>
      </c>
    </row>
    <row r="29" spans="2:33" ht="15.75" thickBot="1">
      <c r="B29" s="59">
        <f>'PWM-voltage-RPM-noise'!B32</f>
        <v>12</v>
      </c>
      <c r="C29" s="61">
        <f>'PWM-voltage-RPM-noise'!C32</f>
        <v>1171.2</v>
      </c>
      <c r="D29" s="61">
        <f>'PWM-voltage-RPM-noise'!D32</f>
        <v>1185.2</v>
      </c>
      <c r="E29" s="60">
        <f>'PWM-voltage-RPM-noise'!E32</f>
        <v>39.3</v>
      </c>
      <c r="F29" s="71">
        <f t="shared" si="3"/>
        <v>47.869718288303446</v>
      </c>
      <c r="G29" s="62">
        <f>'PWM-voltage-RPM-noise'!F32</f>
        <v>1.1812352345595656</v>
      </c>
      <c r="H29" s="69">
        <f>U4</f>
        <v>4.404383333333332</v>
      </c>
      <c r="I29" s="21"/>
      <c r="J29" s="37"/>
      <c r="K29" s="38"/>
      <c r="L29" s="112">
        <v>1.431</v>
      </c>
      <c r="M29" s="113">
        <v>1.976</v>
      </c>
      <c r="N29" s="114">
        <v>2.365</v>
      </c>
      <c r="O29" s="115">
        <v>2.762</v>
      </c>
      <c r="P29" s="116">
        <v>2.992</v>
      </c>
      <c r="Q29" s="117">
        <v>3.227</v>
      </c>
      <c r="R29" s="118">
        <v>3.469</v>
      </c>
      <c r="S29" s="119">
        <v>3.518</v>
      </c>
      <c r="T29" s="120">
        <v>3.949</v>
      </c>
      <c r="U29" s="121">
        <v>4.102</v>
      </c>
      <c r="W29" s="97">
        <v>1.906</v>
      </c>
      <c r="X29" s="101">
        <v>1.925</v>
      </c>
      <c r="Y29" s="101">
        <v>1.919</v>
      </c>
      <c r="Z29" s="101">
        <v>2.25</v>
      </c>
      <c r="AA29" s="38"/>
      <c r="AB29" s="101">
        <v>2.951</v>
      </c>
      <c r="AC29" s="38"/>
      <c r="AD29" s="38"/>
      <c r="AE29" s="101">
        <v>3.904</v>
      </c>
      <c r="AF29" s="38"/>
      <c r="AG29" s="110">
        <v>4.307</v>
      </c>
    </row>
    <row r="30" spans="8:33" ht="15">
      <c r="H30" s="38"/>
      <c r="I30" s="38"/>
      <c r="J30" s="37"/>
      <c r="K30" s="38"/>
      <c r="L30" s="112">
        <v>1.433</v>
      </c>
      <c r="M30" s="113">
        <v>2</v>
      </c>
      <c r="N30" s="114">
        <v>2.347</v>
      </c>
      <c r="O30" s="115">
        <v>2.747</v>
      </c>
      <c r="P30" s="116">
        <v>2.982</v>
      </c>
      <c r="Q30" s="117">
        <v>3.227</v>
      </c>
      <c r="R30" s="118">
        <v>3.463</v>
      </c>
      <c r="S30" s="119">
        <v>3.518</v>
      </c>
      <c r="T30" s="120">
        <v>3.949</v>
      </c>
      <c r="U30" s="121">
        <v>4.9</v>
      </c>
      <c r="W30" s="97">
        <v>1.91</v>
      </c>
      <c r="X30" s="101">
        <v>1.926</v>
      </c>
      <c r="Y30" s="101">
        <v>1.915</v>
      </c>
      <c r="Z30" s="101">
        <v>2.244</v>
      </c>
      <c r="AA30" s="38"/>
      <c r="AB30" s="101">
        <v>2.967</v>
      </c>
      <c r="AC30" s="38"/>
      <c r="AD30" s="38"/>
      <c r="AE30" s="101">
        <v>3.909</v>
      </c>
      <c r="AF30" s="38"/>
      <c r="AG30" s="110">
        <v>4.301</v>
      </c>
    </row>
    <row r="31" spans="8:33" ht="15">
      <c r="H31" s="38"/>
      <c r="I31" s="38"/>
      <c r="J31" s="37"/>
      <c r="K31" s="38"/>
      <c r="L31" s="112">
        <v>1.452</v>
      </c>
      <c r="M31" s="113">
        <v>2.7</v>
      </c>
      <c r="N31" s="114">
        <v>2.345</v>
      </c>
      <c r="O31" s="115">
        <v>2.725</v>
      </c>
      <c r="P31" s="116">
        <v>3.2</v>
      </c>
      <c r="Q31" s="117">
        <v>3.227</v>
      </c>
      <c r="R31" s="118">
        <v>3.463</v>
      </c>
      <c r="S31" s="119">
        <v>3.514</v>
      </c>
      <c r="T31" s="120">
        <v>3.952</v>
      </c>
      <c r="U31" s="121">
        <v>4.52</v>
      </c>
      <c r="W31" s="97">
        <v>1.909</v>
      </c>
      <c r="X31" s="101">
        <v>1.911</v>
      </c>
      <c r="Y31" s="101">
        <v>1.929</v>
      </c>
      <c r="Z31" s="101">
        <v>2.263</v>
      </c>
      <c r="AA31" s="38"/>
      <c r="AB31" s="101">
        <v>3</v>
      </c>
      <c r="AC31" s="38"/>
      <c r="AD31" s="38"/>
      <c r="AE31" s="101">
        <v>3.911</v>
      </c>
      <c r="AF31" s="38"/>
      <c r="AG31" s="110">
        <v>4.315</v>
      </c>
    </row>
    <row r="32" spans="10:33" ht="15">
      <c r="J32" s="37"/>
      <c r="K32" s="38"/>
      <c r="L32" s="112">
        <v>1.466</v>
      </c>
      <c r="M32" s="113">
        <v>2.39</v>
      </c>
      <c r="N32" s="114">
        <v>2.339</v>
      </c>
      <c r="O32" s="115">
        <v>2.711</v>
      </c>
      <c r="P32" s="116">
        <v>2.999</v>
      </c>
      <c r="Q32" s="117">
        <v>3.227</v>
      </c>
      <c r="R32" s="118">
        <v>3.44</v>
      </c>
      <c r="S32" s="119">
        <v>3.521</v>
      </c>
      <c r="T32" s="120">
        <v>3.957</v>
      </c>
      <c r="U32" s="121">
        <v>4.27</v>
      </c>
      <c r="W32" s="97">
        <v>1.913</v>
      </c>
      <c r="X32" s="101">
        <v>1.901</v>
      </c>
      <c r="Y32" s="101">
        <v>1.928</v>
      </c>
      <c r="Z32" s="101">
        <v>2.276</v>
      </c>
      <c r="AA32" s="38"/>
      <c r="AB32" s="101">
        <v>3.31</v>
      </c>
      <c r="AC32" s="38"/>
      <c r="AD32" s="38"/>
      <c r="AE32" s="101">
        <v>3.92</v>
      </c>
      <c r="AF32" s="38"/>
      <c r="AG32" s="110">
        <v>4.304</v>
      </c>
    </row>
    <row r="33" spans="10:33" ht="15">
      <c r="J33" s="37"/>
      <c r="K33" s="38"/>
      <c r="L33" s="112">
        <v>1.465</v>
      </c>
      <c r="M33" s="113">
        <v>2.49</v>
      </c>
      <c r="N33" s="114">
        <v>2.332</v>
      </c>
      <c r="O33" s="115">
        <v>2.698</v>
      </c>
      <c r="P33" s="116">
        <v>3.4</v>
      </c>
      <c r="Q33" s="117">
        <v>3.227</v>
      </c>
      <c r="R33" s="118">
        <v>3.445</v>
      </c>
      <c r="S33" s="119">
        <v>3.53</v>
      </c>
      <c r="T33" s="120">
        <v>3.971</v>
      </c>
      <c r="U33" s="121">
        <v>4.15</v>
      </c>
      <c r="W33" s="97">
        <v>1.918</v>
      </c>
      <c r="X33" s="101">
        <v>1.891</v>
      </c>
      <c r="Y33" s="101">
        <v>1.955</v>
      </c>
      <c r="Z33" s="101">
        <v>2.294</v>
      </c>
      <c r="AA33" s="38"/>
      <c r="AB33" s="101">
        <v>3.167</v>
      </c>
      <c r="AC33" s="38"/>
      <c r="AD33" s="38"/>
      <c r="AE33" s="101">
        <v>3.927</v>
      </c>
      <c r="AF33" s="38"/>
      <c r="AG33" s="110">
        <v>4.276</v>
      </c>
    </row>
    <row r="34" spans="10:33" ht="15">
      <c r="J34" s="37"/>
      <c r="K34" s="38"/>
      <c r="L34" s="112">
        <v>1.466</v>
      </c>
      <c r="M34" s="113">
        <v>2.65</v>
      </c>
      <c r="N34" s="114">
        <v>2.337</v>
      </c>
      <c r="O34" s="115">
        <v>2.684</v>
      </c>
      <c r="P34" s="116">
        <v>3.1</v>
      </c>
      <c r="Q34" s="117">
        <v>3.227</v>
      </c>
      <c r="R34" s="118">
        <v>3.444</v>
      </c>
      <c r="S34" s="119">
        <v>3.54</v>
      </c>
      <c r="T34" s="120">
        <v>3.96</v>
      </c>
      <c r="U34" s="121">
        <v>3.981</v>
      </c>
      <c r="W34" s="97">
        <v>1.936</v>
      </c>
      <c r="X34" s="101">
        <v>1.889</v>
      </c>
      <c r="Y34" s="101">
        <v>1.951</v>
      </c>
      <c r="Z34" s="101">
        <v>2.313</v>
      </c>
      <c r="AA34" s="38"/>
      <c r="AB34" s="101">
        <v>3.178</v>
      </c>
      <c r="AC34" s="38"/>
      <c r="AD34" s="38"/>
      <c r="AE34" s="101">
        <v>3.924</v>
      </c>
      <c r="AF34" s="38"/>
      <c r="AG34" s="110">
        <v>4.256</v>
      </c>
    </row>
    <row r="35" spans="10:33" ht="15">
      <c r="J35" s="37"/>
      <c r="K35" s="38"/>
      <c r="L35" s="112">
        <v>1.46</v>
      </c>
      <c r="M35" s="113">
        <v>2.46</v>
      </c>
      <c r="N35" s="114">
        <v>2.352</v>
      </c>
      <c r="O35" s="115">
        <v>2.694</v>
      </c>
      <c r="P35" s="116">
        <v>2.989</v>
      </c>
      <c r="Q35" s="117">
        <v>3.227</v>
      </c>
      <c r="R35" s="118">
        <v>3.432</v>
      </c>
      <c r="S35" s="119">
        <v>3.563</v>
      </c>
      <c r="T35" s="120">
        <v>3.936</v>
      </c>
      <c r="U35" s="121">
        <v>3.973</v>
      </c>
      <c r="W35" s="97">
        <v>1.945</v>
      </c>
      <c r="X35" s="101">
        <v>1.902</v>
      </c>
      <c r="Y35" s="101">
        <v>1.939</v>
      </c>
      <c r="Z35" s="101">
        <v>2.343</v>
      </c>
      <c r="AA35" s="38"/>
      <c r="AB35" s="101">
        <v>3.178</v>
      </c>
      <c r="AC35" s="38"/>
      <c r="AD35" s="38"/>
      <c r="AE35" s="101">
        <v>3.914</v>
      </c>
      <c r="AF35" s="38"/>
      <c r="AG35" s="110">
        <v>4.261</v>
      </c>
    </row>
    <row r="36" spans="10:33" ht="15">
      <c r="J36" s="37"/>
      <c r="K36" s="38"/>
      <c r="L36" s="112">
        <v>1.469</v>
      </c>
      <c r="M36" s="113">
        <v>2.19</v>
      </c>
      <c r="N36" s="114">
        <v>2.332</v>
      </c>
      <c r="O36" s="115">
        <v>2.713</v>
      </c>
      <c r="P36" s="116">
        <v>2.96</v>
      </c>
      <c r="Q36" s="117">
        <v>3.227</v>
      </c>
      <c r="R36" s="118">
        <v>3.441</v>
      </c>
      <c r="S36" s="119">
        <v>3.59</v>
      </c>
      <c r="T36" s="120">
        <v>3.899</v>
      </c>
      <c r="U36" s="121">
        <v>3.975</v>
      </c>
      <c r="W36" s="97">
        <v>1.959</v>
      </c>
      <c r="X36" s="101">
        <v>1.919</v>
      </c>
      <c r="Y36" s="101">
        <v>1.936</v>
      </c>
      <c r="Z36" s="101">
        <v>2.359</v>
      </c>
      <c r="AA36" s="38"/>
      <c r="AB36" s="101">
        <v>3.165</v>
      </c>
      <c r="AC36" s="38"/>
      <c r="AD36" s="38"/>
      <c r="AE36" s="101">
        <v>3.903</v>
      </c>
      <c r="AF36" s="38"/>
      <c r="AG36" s="110">
        <v>4.248</v>
      </c>
    </row>
    <row r="37" spans="10:33" ht="15">
      <c r="J37" s="37"/>
      <c r="K37" s="38"/>
      <c r="L37" s="112">
        <v>1.471</v>
      </c>
      <c r="M37" s="113">
        <v>2.14</v>
      </c>
      <c r="N37" s="114">
        <v>2.319</v>
      </c>
      <c r="O37" s="115">
        <v>2.729</v>
      </c>
      <c r="P37" s="116">
        <v>2.939</v>
      </c>
      <c r="Q37" s="117">
        <v>3.227</v>
      </c>
      <c r="R37" s="118">
        <v>3.448</v>
      </c>
      <c r="S37" s="119">
        <v>3.615</v>
      </c>
      <c r="T37" s="120">
        <v>3.882</v>
      </c>
      <c r="U37" s="121">
        <v>3.952</v>
      </c>
      <c r="W37" s="97">
        <v>1.956</v>
      </c>
      <c r="X37" s="101">
        <v>1.935</v>
      </c>
      <c r="Y37" s="101">
        <v>1.936</v>
      </c>
      <c r="Z37" s="101">
        <v>2.375</v>
      </c>
      <c r="AA37" s="38"/>
      <c r="AB37" s="101">
        <v>3.149</v>
      </c>
      <c r="AC37" s="38"/>
      <c r="AD37" s="38"/>
      <c r="AE37" s="101">
        <v>3.881</v>
      </c>
      <c r="AF37" s="38"/>
      <c r="AG37" s="110">
        <v>4.237</v>
      </c>
    </row>
    <row r="38" spans="10:33" ht="15">
      <c r="J38" s="37"/>
      <c r="K38" s="38"/>
      <c r="L38" s="112">
        <v>1.47</v>
      </c>
      <c r="M38" s="113">
        <v>2.14</v>
      </c>
      <c r="N38" s="114">
        <v>2.332</v>
      </c>
      <c r="O38" s="115">
        <v>2.746</v>
      </c>
      <c r="P38" s="116">
        <v>2.926</v>
      </c>
      <c r="Q38" s="117">
        <v>3.227</v>
      </c>
      <c r="R38" s="118">
        <v>3.438</v>
      </c>
      <c r="S38" s="119">
        <v>3.627</v>
      </c>
      <c r="T38" s="120">
        <v>3.841</v>
      </c>
      <c r="U38" s="121">
        <v>3.972</v>
      </c>
      <c r="W38" s="97">
        <v>1.951</v>
      </c>
      <c r="X38" s="101">
        <v>1.944</v>
      </c>
      <c r="Y38" s="101">
        <v>1.945</v>
      </c>
      <c r="Z38" s="101">
        <v>2.376</v>
      </c>
      <c r="AA38" s="38"/>
      <c r="AB38" s="101">
        <v>3.23</v>
      </c>
      <c r="AC38" s="38"/>
      <c r="AD38" s="38"/>
      <c r="AE38" s="101">
        <v>3.875</v>
      </c>
      <c r="AF38" s="38"/>
      <c r="AG38" s="110">
        <v>4.231</v>
      </c>
    </row>
    <row r="39" spans="10:33" ht="15">
      <c r="J39" s="37"/>
      <c r="K39" s="38"/>
      <c r="L39" s="112">
        <v>1.468</v>
      </c>
      <c r="M39" s="113">
        <v>2.1</v>
      </c>
      <c r="N39" s="114">
        <v>2.378</v>
      </c>
      <c r="O39" s="115">
        <v>2.766</v>
      </c>
      <c r="P39" s="116">
        <v>2.907</v>
      </c>
      <c r="Q39" s="117">
        <v>3.227</v>
      </c>
      <c r="R39" s="118">
        <v>3.411</v>
      </c>
      <c r="S39" s="119">
        <v>3.647</v>
      </c>
      <c r="T39" s="120">
        <v>3.797</v>
      </c>
      <c r="U39" s="121">
        <v>4</v>
      </c>
      <c r="W39" s="97">
        <v>1.948</v>
      </c>
      <c r="X39" s="101">
        <v>1.958</v>
      </c>
      <c r="Y39" s="101">
        <v>1.96</v>
      </c>
      <c r="Z39" s="101">
        <v>2.372</v>
      </c>
      <c r="AA39" s="38"/>
      <c r="AB39" s="101">
        <v>3.12</v>
      </c>
      <c r="AC39" s="38"/>
      <c r="AD39" s="38"/>
      <c r="AE39" s="101">
        <v>3.878</v>
      </c>
      <c r="AF39" s="38"/>
      <c r="AG39" s="110">
        <v>4.224</v>
      </c>
    </row>
    <row r="40" spans="10:33" ht="15">
      <c r="J40" s="37"/>
      <c r="K40" s="38"/>
      <c r="L40" s="112">
        <v>1.447</v>
      </c>
      <c r="M40" s="113">
        <v>1.993</v>
      </c>
      <c r="N40" s="114">
        <v>2.395</v>
      </c>
      <c r="O40" s="115">
        <v>2.766</v>
      </c>
      <c r="P40" s="116">
        <v>2.909</v>
      </c>
      <c r="Q40" s="117">
        <v>3.227</v>
      </c>
      <c r="R40" s="118">
        <v>3.399</v>
      </c>
      <c r="S40" s="119">
        <v>3.663</v>
      </c>
      <c r="T40" s="120">
        <v>3.786</v>
      </c>
      <c r="U40" s="121">
        <v>4.13</v>
      </c>
      <c r="W40" s="97">
        <v>1.906</v>
      </c>
      <c r="X40" s="101">
        <v>1.943</v>
      </c>
      <c r="Y40" s="101">
        <v>1.99</v>
      </c>
      <c r="Z40" s="101">
        <v>2.384</v>
      </c>
      <c r="AA40" s="38"/>
      <c r="AB40" s="101">
        <v>3.11</v>
      </c>
      <c r="AC40" s="38"/>
      <c r="AD40" s="38"/>
      <c r="AE40" s="101">
        <v>3.866</v>
      </c>
      <c r="AF40" s="38"/>
      <c r="AG40" s="110">
        <v>4.229</v>
      </c>
    </row>
    <row r="41" spans="10:33" ht="15">
      <c r="J41" s="37"/>
      <c r="K41" s="38"/>
      <c r="L41" s="112">
        <v>1.446</v>
      </c>
      <c r="M41" s="113">
        <v>2.12</v>
      </c>
      <c r="N41" s="114">
        <v>2.408</v>
      </c>
      <c r="O41" s="115">
        <v>2.771</v>
      </c>
      <c r="P41" s="116">
        <v>2.93</v>
      </c>
      <c r="Q41" s="117">
        <v>3.227</v>
      </c>
      <c r="R41" s="118">
        <v>3.411</v>
      </c>
      <c r="S41" s="119">
        <v>3.654</v>
      </c>
      <c r="T41" s="120">
        <v>3.789</v>
      </c>
      <c r="U41" s="121">
        <v>4.9</v>
      </c>
      <c r="W41" s="97">
        <v>1.882</v>
      </c>
      <c r="X41" s="101">
        <v>1.936</v>
      </c>
      <c r="Y41" s="101">
        <v>2.12</v>
      </c>
      <c r="Z41" s="101">
        <v>2.391</v>
      </c>
      <c r="AA41" s="38"/>
      <c r="AB41" s="101">
        <v>3.19</v>
      </c>
      <c r="AC41" s="38"/>
      <c r="AD41" s="38"/>
      <c r="AE41" s="101">
        <v>3.841</v>
      </c>
      <c r="AF41" s="38"/>
      <c r="AG41" s="110">
        <v>4.212</v>
      </c>
    </row>
    <row r="42" spans="10:33" ht="15">
      <c r="J42" s="37"/>
      <c r="K42" s="38"/>
      <c r="L42" s="112">
        <v>1.459</v>
      </c>
      <c r="M42" s="113">
        <v>2.32</v>
      </c>
      <c r="N42" s="114">
        <v>2.415</v>
      </c>
      <c r="O42" s="115">
        <v>2.769</v>
      </c>
      <c r="P42" s="116">
        <v>2.955</v>
      </c>
      <c r="Q42" s="117">
        <v>3.227</v>
      </c>
      <c r="R42" s="118">
        <v>3.42</v>
      </c>
      <c r="S42" s="119">
        <v>3.624</v>
      </c>
      <c r="T42" s="120">
        <v>3.791</v>
      </c>
      <c r="U42" s="121">
        <v>4.12</v>
      </c>
      <c r="W42" s="97">
        <v>1.872</v>
      </c>
      <c r="X42" s="101">
        <v>1.912</v>
      </c>
      <c r="Y42" s="101">
        <v>2.25</v>
      </c>
      <c r="Z42" s="101">
        <v>2.383</v>
      </c>
      <c r="AA42" s="38"/>
      <c r="AB42" s="101">
        <v>3.19</v>
      </c>
      <c r="AC42" s="38"/>
      <c r="AD42" s="38"/>
      <c r="AE42" s="101">
        <v>3.84</v>
      </c>
      <c r="AF42" s="38"/>
      <c r="AG42" s="110">
        <v>4.209</v>
      </c>
    </row>
    <row r="43" spans="10:33" ht="15">
      <c r="J43" s="37"/>
      <c r="K43" s="38"/>
      <c r="L43" s="112">
        <v>1.47</v>
      </c>
      <c r="M43" s="113">
        <v>2.32</v>
      </c>
      <c r="N43" s="114">
        <v>2.423</v>
      </c>
      <c r="O43" s="115">
        <v>2.744</v>
      </c>
      <c r="P43" s="116">
        <v>2.981</v>
      </c>
      <c r="Q43" s="117">
        <v>3.227</v>
      </c>
      <c r="R43" s="118">
        <v>3.425</v>
      </c>
      <c r="S43" s="119">
        <v>3.619</v>
      </c>
      <c r="T43" s="120">
        <v>3.798</v>
      </c>
      <c r="U43" s="121">
        <v>4.7</v>
      </c>
      <c r="W43" s="97">
        <v>1.86</v>
      </c>
      <c r="X43" s="101">
        <v>1.897</v>
      </c>
      <c r="Y43" s="101">
        <v>2.12</v>
      </c>
      <c r="Z43" s="101">
        <v>2.379</v>
      </c>
      <c r="AA43" s="38"/>
      <c r="AB43" s="101">
        <v>3.18</v>
      </c>
      <c r="AC43" s="38"/>
      <c r="AD43" s="38"/>
      <c r="AE43" s="101">
        <v>3.83</v>
      </c>
      <c r="AF43" s="38"/>
      <c r="AG43" s="110">
        <v>4.212</v>
      </c>
    </row>
    <row r="44" spans="10:33" ht="15">
      <c r="J44" s="37"/>
      <c r="K44" s="38"/>
      <c r="L44" s="112">
        <v>1.47</v>
      </c>
      <c r="M44" s="113">
        <v>2.41</v>
      </c>
      <c r="N44" s="114">
        <v>2.416</v>
      </c>
      <c r="O44" s="115">
        <v>2.724</v>
      </c>
      <c r="P44" s="116">
        <v>2.989</v>
      </c>
      <c r="Q44" s="117">
        <v>3.227</v>
      </c>
      <c r="R44" s="118">
        <v>3.43</v>
      </c>
      <c r="S44" s="119">
        <v>3.603</v>
      </c>
      <c r="T44" s="120">
        <v>3.826</v>
      </c>
      <c r="U44" s="121">
        <v>4.1</v>
      </c>
      <c r="W44" s="97">
        <v>1.872</v>
      </c>
      <c r="X44" s="101">
        <v>1.893</v>
      </c>
      <c r="Y44" s="101">
        <v>1.963</v>
      </c>
      <c r="Z44" s="101">
        <v>2.371</v>
      </c>
      <c r="AA44" s="38"/>
      <c r="AB44" s="101">
        <v>3.17</v>
      </c>
      <c r="AC44" s="38"/>
      <c r="AD44" s="38"/>
      <c r="AE44" s="101">
        <v>3.833</v>
      </c>
      <c r="AF44" s="38"/>
      <c r="AG44" s="110">
        <v>4.231</v>
      </c>
    </row>
    <row r="45" spans="10:33" ht="15">
      <c r="J45" s="37"/>
      <c r="K45" s="38"/>
      <c r="L45" s="112">
        <v>1.492</v>
      </c>
      <c r="M45" s="113">
        <v>2.46</v>
      </c>
      <c r="N45" s="114">
        <v>2.397</v>
      </c>
      <c r="O45" s="115">
        <v>2.698</v>
      </c>
      <c r="P45" s="116">
        <v>2.996</v>
      </c>
      <c r="Q45" s="117">
        <v>3.227</v>
      </c>
      <c r="R45" s="118">
        <v>3.438</v>
      </c>
      <c r="S45" s="119">
        <v>3.579</v>
      </c>
      <c r="T45" s="120">
        <v>3.844</v>
      </c>
      <c r="U45" s="121">
        <v>4.7</v>
      </c>
      <c r="W45" s="97">
        <v>1.88</v>
      </c>
      <c r="X45" s="101">
        <v>1.895</v>
      </c>
      <c r="Y45" s="101">
        <v>1.94</v>
      </c>
      <c r="Z45" s="101">
        <v>2.357</v>
      </c>
      <c r="AA45" s="38"/>
      <c r="AB45" s="101">
        <v>3.35</v>
      </c>
      <c r="AC45" s="38"/>
      <c r="AD45" s="38"/>
      <c r="AE45" s="101">
        <v>3.839</v>
      </c>
      <c r="AF45" s="38"/>
      <c r="AG45" s="110">
        <v>4.241</v>
      </c>
    </row>
    <row r="46" spans="10:33" ht="15">
      <c r="J46" s="37"/>
      <c r="K46" s="38"/>
      <c r="L46" s="112">
        <v>1.506</v>
      </c>
      <c r="M46" s="113">
        <v>2.51</v>
      </c>
      <c r="N46" s="114">
        <v>2.375</v>
      </c>
      <c r="O46" s="115">
        <v>2.675</v>
      </c>
      <c r="P46" s="116">
        <v>2.992</v>
      </c>
      <c r="Q46" s="117">
        <v>3.227</v>
      </c>
      <c r="R46" s="118">
        <v>3.444</v>
      </c>
      <c r="S46" s="119">
        <v>3.583</v>
      </c>
      <c r="T46" s="120">
        <v>3.853</v>
      </c>
      <c r="U46" s="121">
        <v>4.7</v>
      </c>
      <c r="W46" s="97">
        <v>1.905</v>
      </c>
      <c r="X46" s="101">
        <v>1.916</v>
      </c>
      <c r="Y46" s="101">
        <v>1.919</v>
      </c>
      <c r="Z46" s="101">
        <v>2.332</v>
      </c>
      <c r="AA46" s="38"/>
      <c r="AB46" s="101">
        <v>3.43</v>
      </c>
      <c r="AC46" s="38"/>
      <c r="AD46" s="38"/>
      <c r="AE46" s="101">
        <v>3.849</v>
      </c>
      <c r="AF46" s="38"/>
      <c r="AG46" s="110">
        <v>4.237</v>
      </c>
    </row>
    <row r="47" spans="10:33" ht="15">
      <c r="J47" s="37"/>
      <c r="K47" s="38"/>
      <c r="L47" s="112">
        <v>1.509</v>
      </c>
      <c r="M47" s="113">
        <v>2.47</v>
      </c>
      <c r="N47" s="114">
        <v>2.363</v>
      </c>
      <c r="O47" s="115">
        <v>2.652</v>
      </c>
      <c r="P47" s="116">
        <v>2.984</v>
      </c>
      <c r="Q47" s="117">
        <v>3.227</v>
      </c>
      <c r="R47" s="118">
        <v>3.436</v>
      </c>
      <c r="S47" s="119">
        <v>3.589</v>
      </c>
      <c r="T47" s="120">
        <v>3.862</v>
      </c>
      <c r="U47" s="121">
        <v>3.986</v>
      </c>
      <c r="W47" s="97">
        <v>1.917</v>
      </c>
      <c r="X47" s="101">
        <v>1.924</v>
      </c>
      <c r="Y47" s="101">
        <v>1.915</v>
      </c>
      <c r="Z47" s="101">
        <v>2.338</v>
      </c>
      <c r="AA47" s="38"/>
      <c r="AB47" s="101">
        <v>3.151</v>
      </c>
      <c r="AC47" s="38"/>
      <c r="AD47" s="38"/>
      <c r="AE47" s="101">
        <v>3.845</v>
      </c>
      <c r="AF47" s="38"/>
      <c r="AG47" s="110">
        <v>4.24</v>
      </c>
    </row>
    <row r="48" spans="10:33" ht="15">
      <c r="J48" s="37"/>
      <c r="K48" s="38"/>
      <c r="L48" s="112">
        <v>1.537</v>
      </c>
      <c r="M48" s="113">
        <v>2.1</v>
      </c>
      <c r="N48" s="114">
        <v>2.374</v>
      </c>
      <c r="O48" s="115">
        <v>2.647</v>
      </c>
      <c r="P48" s="116">
        <v>2.983</v>
      </c>
      <c r="Q48" s="117">
        <v>3.227</v>
      </c>
      <c r="R48" s="118">
        <v>3.415</v>
      </c>
      <c r="S48" s="119">
        <v>3.613</v>
      </c>
      <c r="T48" s="120">
        <v>3.866</v>
      </c>
      <c r="U48" s="121">
        <v>3.99</v>
      </c>
      <c r="W48" s="97">
        <v>1.922</v>
      </c>
      <c r="X48" s="101">
        <v>1.945</v>
      </c>
      <c r="Y48" s="101">
        <v>1.91</v>
      </c>
      <c r="Z48" s="101">
        <v>2.344</v>
      </c>
      <c r="AA48" s="38"/>
      <c r="AB48" s="101">
        <v>3.179</v>
      </c>
      <c r="AC48" s="38"/>
      <c r="AD48" s="38"/>
      <c r="AE48" s="101">
        <v>3.869</v>
      </c>
      <c r="AF48" s="38"/>
      <c r="AG48" s="110">
        <v>4.246</v>
      </c>
    </row>
    <row r="49" spans="10:33" ht="15">
      <c r="J49" s="37"/>
      <c r="K49" s="38"/>
      <c r="L49" s="112">
        <v>1.535</v>
      </c>
      <c r="M49" s="113">
        <v>2.46</v>
      </c>
      <c r="N49" s="114">
        <v>2.364</v>
      </c>
      <c r="O49" s="115">
        <v>2.653</v>
      </c>
      <c r="P49" s="116">
        <v>3.1</v>
      </c>
      <c r="Q49" s="117">
        <v>3.227</v>
      </c>
      <c r="R49" s="118">
        <v>3.387</v>
      </c>
      <c r="S49" s="119">
        <v>3.616</v>
      </c>
      <c r="T49" s="120">
        <v>3.869</v>
      </c>
      <c r="U49" s="121">
        <v>3.97</v>
      </c>
      <c r="W49" s="97">
        <v>1.902</v>
      </c>
      <c r="X49" s="101">
        <v>1.943</v>
      </c>
      <c r="Y49" s="101">
        <v>1.934</v>
      </c>
      <c r="Z49" s="101">
        <v>2.322</v>
      </c>
      <c r="AA49" s="38"/>
      <c r="AB49" s="101">
        <v>3.175</v>
      </c>
      <c r="AC49" s="38"/>
      <c r="AD49" s="38"/>
      <c r="AE49" s="101">
        <v>3.867</v>
      </c>
      <c r="AF49" s="38"/>
      <c r="AG49" s="110">
        <v>4.229</v>
      </c>
    </row>
    <row r="50" spans="10:33" ht="15">
      <c r="J50" s="37"/>
      <c r="K50" s="38"/>
      <c r="L50" s="112">
        <v>1.54</v>
      </c>
      <c r="M50" s="113">
        <v>2.1</v>
      </c>
      <c r="N50" s="114">
        <v>2.386</v>
      </c>
      <c r="O50" s="115">
        <v>2.676</v>
      </c>
      <c r="P50" s="116">
        <v>3.23</v>
      </c>
      <c r="Q50" s="117">
        <v>3.227</v>
      </c>
      <c r="R50" s="118">
        <v>3.384</v>
      </c>
      <c r="S50" s="119">
        <v>3.628</v>
      </c>
      <c r="T50" s="120">
        <v>3.86</v>
      </c>
      <c r="U50" s="121">
        <v>3.943</v>
      </c>
      <c r="W50" s="97">
        <v>1.901</v>
      </c>
      <c r="X50" s="101">
        <v>1.938</v>
      </c>
      <c r="Y50" s="101">
        <v>1.964</v>
      </c>
      <c r="Z50" s="101">
        <v>2.309</v>
      </c>
      <c r="AA50" s="38"/>
      <c r="AB50" s="101">
        <v>3.166</v>
      </c>
      <c r="AC50" s="38"/>
      <c r="AD50" s="38"/>
      <c r="AE50" s="101">
        <v>3.856</v>
      </c>
      <c r="AF50" s="38"/>
      <c r="AG50" s="110">
        <v>4.226</v>
      </c>
    </row>
    <row r="51" spans="10:33" ht="15">
      <c r="J51" s="37"/>
      <c r="K51" s="38"/>
      <c r="L51" s="112">
        <v>1.545</v>
      </c>
      <c r="M51" s="113">
        <v>2.2</v>
      </c>
      <c r="N51" s="114">
        <v>2.394</v>
      </c>
      <c r="O51" s="115">
        <v>2.696</v>
      </c>
      <c r="P51" s="116">
        <v>3.15</v>
      </c>
      <c r="Q51" s="117">
        <v>3.227</v>
      </c>
      <c r="R51" s="118">
        <v>3.354</v>
      </c>
      <c r="S51" s="119">
        <v>3.64</v>
      </c>
      <c r="T51" s="120">
        <v>3.859</v>
      </c>
      <c r="U51" s="121">
        <v>3.949</v>
      </c>
      <c r="W51" s="97">
        <v>1.89</v>
      </c>
      <c r="X51" s="101">
        <v>1.924</v>
      </c>
      <c r="Y51" s="101">
        <v>1.987</v>
      </c>
      <c r="Z51" s="101">
        <v>2.318</v>
      </c>
      <c r="AA51" s="38"/>
      <c r="AB51" s="101">
        <v>3.16</v>
      </c>
      <c r="AC51" s="38"/>
      <c r="AD51" s="38"/>
      <c r="AE51" s="101">
        <v>3.838</v>
      </c>
      <c r="AF51" s="38"/>
      <c r="AG51" s="110">
        <v>4.198</v>
      </c>
    </row>
    <row r="52" spans="10:33" ht="15">
      <c r="J52" s="37"/>
      <c r="K52" s="38"/>
      <c r="L52" s="112">
        <v>1.553</v>
      </c>
      <c r="M52" s="113">
        <v>1.971</v>
      </c>
      <c r="N52" s="114">
        <v>2.415</v>
      </c>
      <c r="O52" s="115">
        <v>2.715</v>
      </c>
      <c r="P52" s="116">
        <v>3.169</v>
      </c>
      <c r="Q52" s="117">
        <v>3.227</v>
      </c>
      <c r="R52" s="118">
        <v>3.329</v>
      </c>
      <c r="S52" s="119">
        <v>3.633</v>
      </c>
      <c r="T52" s="120">
        <v>3.877</v>
      </c>
      <c r="U52" s="121">
        <v>3.971</v>
      </c>
      <c r="W52" s="97">
        <v>1.883</v>
      </c>
      <c r="X52" s="101">
        <v>1.925</v>
      </c>
      <c r="Y52" s="101">
        <v>1.994</v>
      </c>
      <c r="Z52" s="101">
        <v>2.316</v>
      </c>
      <c r="AA52" s="38"/>
      <c r="AB52" s="101">
        <v>3.17</v>
      </c>
      <c r="AC52" s="38"/>
      <c r="AD52" s="38"/>
      <c r="AE52" s="101">
        <v>3.821</v>
      </c>
      <c r="AF52" s="38"/>
      <c r="AG52" s="110">
        <v>4.198</v>
      </c>
    </row>
    <row r="53" spans="10:33" ht="15">
      <c r="J53" s="37"/>
      <c r="K53" s="38"/>
      <c r="L53" s="112">
        <v>1.549</v>
      </c>
      <c r="M53" s="113">
        <v>1.927</v>
      </c>
      <c r="N53" s="114">
        <v>2.391</v>
      </c>
      <c r="O53" s="115">
        <v>2.721</v>
      </c>
      <c r="P53" s="116">
        <v>3.161</v>
      </c>
      <c r="Q53" s="117">
        <v>3.227</v>
      </c>
      <c r="R53" s="118">
        <v>3.335</v>
      </c>
      <c r="S53" s="119">
        <v>3.627</v>
      </c>
      <c r="T53" s="120">
        <v>3.887</v>
      </c>
      <c r="U53" s="121">
        <v>4.5</v>
      </c>
      <c r="W53" s="97">
        <v>1.881</v>
      </c>
      <c r="X53" s="101">
        <v>1.927</v>
      </c>
      <c r="Y53" s="101">
        <v>1.999</v>
      </c>
      <c r="Z53" s="101">
        <v>2.31</v>
      </c>
      <c r="AA53" s="38"/>
      <c r="AB53" s="101">
        <v>3.153</v>
      </c>
      <c r="AC53" s="38"/>
      <c r="AD53" s="38"/>
      <c r="AE53" s="101">
        <v>3.838</v>
      </c>
      <c r="AF53" s="38"/>
      <c r="AG53" s="110">
        <v>4.212</v>
      </c>
    </row>
    <row r="54" spans="10:33" ht="15">
      <c r="J54" s="37"/>
      <c r="K54" s="38"/>
      <c r="L54" s="112">
        <v>1.547</v>
      </c>
      <c r="M54" s="113">
        <v>1.921</v>
      </c>
      <c r="N54" s="114">
        <v>2.382</v>
      </c>
      <c r="O54" s="115">
        <v>2.728</v>
      </c>
      <c r="P54" s="116">
        <v>3.138</v>
      </c>
      <c r="Q54" s="117">
        <v>3.227</v>
      </c>
      <c r="R54" s="118">
        <v>3.356</v>
      </c>
      <c r="S54" s="119">
        <v>3.643</v>
      </c>
      <c r="T54" s="120">
        <v>3.915</v>
      </c>
      <c r="U54" s="121">
        <v>4.2</v>
      </c>
      <c r="W54" s="97">
        <v>1.901</v>
      </c>
      <c r="X54" s="101">
        <v>1.937</v>
      </c>
      <c r="Y54" s="101">
        <v>1.994</v>
      </c>
      <c r="Z54" s="101">
        <v>2.3</v>
      </c>
      <c r="AA54" s="38"/>
      <c r="AB54" s="101">
        <v>3.144</v>
      </c>
      <c r="AC54" s="38"/>
      <c r="AD54" s="38"/>
      <c r="AE54" s="101">
        <v>3.839</v>
      </c>
      <c r="AF54" s="38"/>
      <c r="AG54" s="110">
        <v>4.203</v>
      </c>
    </row>
    <row r="55" spans="10:33" ht="15">
      <c r="J55" s="37"/>
      <c r="K55" s="38"/>
      <c r="L55" s="112">
        <v>1.547</v>
      </c>
      <c r="M55" s="113">
        <v>1.943</v>
      </c>
      <c r="N55" s="114">
        <v>2.379</v>
      </c>
      <c r="O55" s="115">
        <v>2.728</v>
      </c>
      <c r="P55" s="116">
        <v>3.29</v>
      </c>
      <c r="Q55" s="117">
        <v>3.227</v>
      </c>
      <c r="R55" s="118">
        <v>3.366</v>
      </c>
      <c r="S55" s="119">
        <v>3.649</v>
      </c>
      <c r="T55" s="120">
        <v>3.914</v>
      </c>
      <c r="U55" s="121">
        <v>4.51</v>
      </c>
      <c r="W55" s="97">
        <v>1.909</v>
      </c>
      <c r="X55" s="101">
        <v>1.937</v>
      </c>
      <c r="Y55" s="101">
        <v>1.999</v>
      </c>
      <c r="Z55" s="101">
        <v>2.314</v>
      </c>
      <c r="AA55" s="38"/>
      <c r="AB55" s="101">
        <v>3.147</v>
      </c>
      <c r="AC55" s="38"/>
      <c r="AD55" s="38"/>
      <c r="AE55" s="101">
        <v>3.829</v>
      </c>
      <c r="AF55" s="38"/>
      <c r="AG55" s="110">
        <v>4.231</v>
      </c>
    </row>
    <row r="56" spans="10:33" ht="15">
      <c r="J56" s="37"/>
      <c r="K56" s="38"/>
      <c r="L56" s="112">
        <v>1.524</v>
      </c>
      <c r="M56" s="113">
        <v>1.965</v>
      </c>
      <c r="N56" s="114">
        <v>2.381</v>
      </c>
      <c r="O56" s="115">
        <v>2.719</v>
      </c>
      <c r="P56" s="116">
        <v>3.242</v>
      </c>
      <c r="Q56" s="117">
        <v>3.227</v>
      </c>
      <c r="R56" s="118">
        <v>3.375</v>
      </c>
      <c r="S56" s="119">
        <v>3.632</v>
      </c>
      <c r="T56" s="120">
        <v>3.939</v>
      </c>
      <c r="U56" s="121">
        <v>4.61</v>
      </c>
      <c r="W56" s="97">
        <v>1.9</v>
      </c>
      <c r="X56" s="101">
        <v>1.94</v>
      </c>
      <c r="Y56" s="101">
        <v>1.993</v>
      </c>
      <c r="Z56" s="101">
        <v>2.318</v>
      </c>
      <c r="AA56" s="38"/>
      <c r="AB56" s="101">
        <v>3.15</v>
      </c>
      <c r="AC56" s="38"/>
      <c r="AD56" s="38"/>
      <c r="AE56" s="101">
        <v>3.816</v>
      </c>
      <c r="AF56" s="38"/>
      <c r="AG56" s="110">
        <v>4.23</v>
      </c>
    </row>
    <row r="57" spans="10:33" ht="15">
      <c r="J57" s="37"/>
      <c r="K57" s="38"/>
      <c r="L57" s="112">
        <v>1.504</v>
      </c>
      <c r="M57" s="113">
        <v>1.984</v>
      </c>
      <c r="N57" s="114">
        <v>2.363</v>
      </c>
      <c r="O57" s="115">
        <v>2.721</v>
      </c>
      <c r="P57" s="116">
        <v>3.39</v>
      </c>
      <c r="Q57" s="117">
        <v>3.227</v>
      </c>
      <c r="R57" s="118">
        <v>3.376</v>
      </c>
      <c r="S57" s="119">
        <v>3.63</v>
      </c>
      <c r="T57" s="120">
        <v>3.927</v>
      </c>
      <c r="U57" s="121">
        <v>4.63</v>
      </c>
      <c r="W57" s="97">
        <v>1.893</v>
      </c>
      <c r="X57" s="101">
        <v>1.953</v>
      </c>
      <c r="Y57" s="101">
        <v>1.987</v>
      </c>
      <c r="Z57" s="101">
        <v>2.335</v>
      </c>
      <c r="AA57" s="38"/>
      <c r="AB57" s="101">
        <v>3.143</v>
      </c>
      <c r="AC57" s="38"/>
      <c r="AD57" s="38"/>
      <c r="AE57" s="101">
        <v>3.812</v>
      </c>
      <c r="AF57" s="38"/>
      <c r="AG57" s="110">
        <v>4.227</v>
      </c>
    </row>
    <row r="58" spans="10:33" ht="15">
      <c r="J58" s="37"/>
      <c r="K58" s="38"/>
      <c r="L58" s="112">
        <v>1.482</v>
      </c>
      <c r="M58" s="113">
        <v>2.26</v>
      </c>
      <c r="N58" s="114">
        <v>2.368</v>
      </c>
      <c r="O58" s="115">
        <v>2.712</v>
      </c>
      <c r="P58" s="116">
        <v>3.168</v>
      </c>
      <c r="Q58" s="117">
        <v>3.227</v>
      </c>
      <c r="R58" s="118">
        <v>3.373</v>
      </c>
      <c r="S58" s="119">
        <v>3.633</v>
      </c>
      <c r="T58" s="120">
        <v>3.929</v>
      </c>
      <c r="U58" s="121">
        <v>4.51</v>
      </c>
      <c r="W58" s="97">
        <v>1.886</v>
      </c>
      <c r="X58" s="101">
        <v>1.957</v>
      </c>
      <c r="Y58" s="101">
        <v>1.99</v>
      </c>
      <c r="Z58" s="101">
        <v>2.334</v>
      </c>
      <c r="AA58" s="38"/>
      <c r="AB58" s="101">
        <v>3.165</v>
      </c>
      <c r="AC58" s="38"/>
      <c r="AD58" s="38"/>
      <c r="AE58" s="101">
        <v>3.783</v>
      </c>
      <c r="AF58" s="38"/>
      <c r="AG58" s="110">
        <v>4.225</v>
      </c>
    </row>
    <row r="59" spans="10:33" ht="15">
      <c r="J59" s="37"/>
      <c r="K59" s="38"/>
      <c r="L59" s="112">
        <v>1.456</v>
      </c>
      <c r="M59" s="113">
        <v>2.57</v>
      </c>
      <c r="N59" s="114">
        <v>2.385</v>
      </c>
      <c r="O59" s="115">
        <v>2.704</v>
      </c>
      <c r="P59" s="116">
        <v>3.166</v>
      </c>
      <c r="Q59" s="117">
        <v>3.227</v>
      </c>
      <c r="R59" s="118">
        <v>3.375</v>
      </c>
      <c r="S59" s="119">
        <v>3.64</v>
      </c>
      <c r="T59" s="120">
        <v>3.91</v>
      </c>
      <c r="U59" s="121">
        <v>4.4</v>
      </c>
      <c r="W59" s="97">
        <v>1.879</v>
      </c>
      <c r="X59" s="101">
        <v>1.964</v>
      </c>
      <c r="Y59" s="101">
        <v>1.966</v>
      </c>
      <c r="Z59" s="101">
        <v>2.34</v>
      </c>
      <c r="AA59" s="38"/>
      <c r="AB59" s="101">
        <v>3.183</v>
      </c>
      <c r="AC59" s="38"/>
      <c r="AD59" s="38"/>
      <c r="AE59" s="101">
        <v>3.739</v>
      </c>
      <c r="AF59" s="38"/>
      <c r="AG59" s="110">
        <v>4.223</v>
      </c>
    </row>
    <row r="60" spans="10:33" ht="15">
      <c r="J60" s="37"/>
      <c r="K60" s="38"/>
      <c r="L60" s="112">
        <v>1.458</v>
      </c>
      <c r="M60" s="113">
        <v>2.6</v>
      </c>
      <c r="N60" s="114">
        <v>2.386</v>
      </c>
      <c r="O60" s="115">
        <v>2.682</v>
      </c>
      <c r="P60" s="116">
        <v>3.156</v>
      </c>
      <c r="Q60" s="117">
        <v>3.227</v>
      </c>
      <c r="R60" s="118">
        <v>3.374</v>
      </c>
      <c r="S60" s="119">
        <v>3.619</v>
      </c>
      <c r="T60" s="120">
        <v>3.89</v>
      </c>
      <c r="U60" s="121">
        <v>4.38</v>
      </c>
      <c r="W60" s="97">
        <v>1.844</v>
      </c>
      <c r="X60" s="101">
        <v>1.983</v>
      </c>
      <c r="Y60" s="101">
        <v>1.98</v>
      </c>
      <c r="Z60" s="101">
        <v>2.363</v>
      </c>
      <c r="AA60" s="38"/>
      <c r="AB60" s="101">
        <v>3.193</v>
      </c>
      <c r="AC60" s="38"/>
      <c r="AD60" s="38"/>
      <c r="AE60" s="101">
        <v>3.74</v>
      </c>
      <c r="AF60" s="38"/>
      <c r="AG60" s="110">
        <v>4.213</v>
      </c>
    </row>
    <row r="61" spans="10:33" ht="15">
      <c r="J61" s="37"/>
      <c r="K61" s="38"/>
      <c r="L61" s="112">
        <v>1.449</v>
      </c>
      <c r="M61" s="113">
        <v>2.54</v>
      </c>
      <c r="N61" s="114">
        <v>2.382</v>
      </c>
      <c r="O61" s="115">
        <v>2.669</v>
      </c>
      <c r="P61" s="116">
        <v>3.29</v>
      </c>
      <c r="Q61" s="117">
        <v>3.227</v>
      </c>
      <c r="R61" s="118">
        <v>3.356</v>
      </c>
      <c r="S61" s="119">
        <v>3.628</v>
      </c>
      <c r="T61" s="120">
        <v>3.869</v>
      </c>
      <c r="U61" s="121">
        <v>4.4</v>
      </c>
      <c r="W61" s="97">
        <v>1.834</v>
      </c>
      <c r="X61" s="101">
        <v>2</v>
      </c>
      <c r="Y61" s="101">
        <v>1.962</v>
      </c>
      <c r="Z61" s="101">
        <v>2.364</v>
      </c>
      <c r="AA61" s="38"/>
      <c r="AB61" s="101">
        <v>3.179</v>
      </c>
      <c r="AC61" s="38"/>
      <c r="AD61" s="38"/>
      <c r="AE61" s="101">
        <v>3.758</v>
      </c>
      <c r="AF61" s="38"/>
      <c r="AG61" s="110">
        <v>4.208</v>
      </c>
    </row>
    <row r="62" spans="10:33" ht="15">
      <c r="J62" s="37"/>
      <c r="K62" s="38"/>
      <c r="L62" s="112">
        <v>1.451</v>
      </c>
      <c r="M62" s="113">
        <v>2.58</v>
      </c>
      <c r="N62" s="114">
        <v>2.388</v>
      </c>
      <c r="O62" s="115">
        <v>2.654</v>
      </c>
      <c r="P62" s="116">
        <v>3.12</v>
      </c>
      <c r="Q62" s="117">
        <v>3.227</v>
      </c>
      <c r="R62" s="118">
        <v>3.32</v>
      </c>
      <c r="S62" s="119">
        <v>3.627</v>
      </c>
      <c r="T62" s="120">
        <v>3.865</v>
      </c>
      <c r="U62" s="121">
        <v>4.39</v>
      </c>
      <c r="W62" s="97">
        <v>1.846</v>
      </c>
      <c r="X62" s="101">
        <v>1.99</v>
      </c>
      <c r="Y62" s="101">
        <v>1.973</v>
      </c>
      <c r="Z62" s="101">
        <v>2.369</v>
      </c>
      <c r="AA62" s="38"/>
      <c r="AB62" s="101">
        <v>3.18</v>
      </c>
      <c r="AC62" s="38"/>
      <c r="AD62" s="38"/>
      <c r="AE62" s="101">
        <v>3.788</v>
      </c>
      <c r="AF62" s="38"/>
      <c r="AG62" s="110">
        <v>4.216</v>
      </c>
    </row>
    <row r="63" spans="10:33" ht="15">
      <c r="J63" s="37"/>
      <c r="K63" s="38"/>
      <c r="L63" s="112">
        <v>1.467</v>
      </c>
      <c r="M63" s="113">
        <v>2.33</v>
      </c>
      <c r="N63" s="114">
        <v>2.414</v>
      </c>
      <c r="O63" s="115">
        <v>2.642</v>
      </c>
      <c r="P63" s="116">
        <v>2.989</v>
      </c>
      <c r="Q63" s="117">
        <v>3.227</v>
      </c>
      <c r="R63" s="118">
        <v>3.328</v>
      </c>
      <c r="S63" s="119">
        <v>3.635</v>
      </c>
      <c r="T63" s="120">
        <v>3.858</v>
      </c>
      <c r="U63" s="121">
        <v>4.5</v>
      </c>
      <c r="W63" s="97">
        <v>1.848</v>
      </c>
      <c r="X63" s="101">
        <v>1.988</v>
      </c>
      <c r="Y63" s="101">
        <v>1.975</v>
      </c>
      <c r="Z63" s="101">
        <v>2.362</v>
      </c>
      <c r="AA63" s="38"/>
      <c r="AB63" s="101">
        <v>3.181</v>
      </c>
      <c r="AC63" s="38"/>
      <c r="AD63" s="38"/>
      <c r="AE63" s="101">
        <v>3.811</v>
      </c>
      <c r="AF63" s="38"/>
      <c r="AG63" s="110">
        <v>4.221</v>
      </c>
    </row>
    <row r="64" spans="10:33" ht="15">
      <c r="J64" s="37"/>
      <c r="K64" s="38"/>
      <c r="L64" s="112">
        <v>1.466</v>
      </c>
      <c r="M64" s="113">
        <v>1.995</v>
      </c>
      <c r="N64" s="114">
        <v>2.411</v>
      </c>
      <c r="O64" s="115">
        <v>2.656</v>
      </c>
      <c r="P64" s="116">
        <v>2.974</v>
      </c>
      <c r="Q64" s="117">
        <v>3.227</v>
      </c>
      <c r="R64" s="118">
        <v>3.327</v>
      </c>
      <c r="S64" s="119">
        <v>3.644</v>
      </c>
      <c r="T64" s="120">
        <v>3.851</v>
      </c>
      <c r="U64" s="121">
        <v>4.58</v>
      </c>
      <c r="W64" s="97">
        <v>1.832</v>
      </c>
      <c r="X64" s="101">
        <v>1.971</v>
      </c>
      <c r="Y64" s="101">
        <v>1.987</v>
      </c>
      <c r="Z64" s="101">
        <v>2.363</v>
      </c>
      <c r="AA64" s="38"/>
      <c r="AB64" s="101">
        <v>3.183</v>
      </c>
      <c r="AC64" s="38"/>
      <c r="AD64" s="38"/>
      <c r="AE64" s="101">
        <v>3.842</v>
      </c>
      <c r="AF64" s="38"/>
      <c r="AG64" s="110">
        <v>4.184</v>
      </c>
    </row>
    <row r="65" spans="10:33" ht="15.75" thickBot="1">
      <c r="J65" s="37"/>
      <c r="K65" s="38"/>
      <c r="M65" s="113">
        <v>1.969</v>
      </c>
      <c r="N65" s="114">
        <v>2.409</v>
      </c>
      <c r="O65" s="38"/>
      <c r="P65" s="116">
        <v>3.25</v>
      </c>
      <c r="R65" s="118">
        <v>3.326</v>
      </c>
      <c r="T65" s="120">
        <v>3.875</v>
      </c>
      <c r="U65" s="39"/>
      <c r="W65" s="98">
        <v>1.857</v>
      </c>
      <c r="X65" s="102">
        <v>1.857</v>
      </c>
      <c r="Y65" s="99"/>
      <c r="Z65" s="101">
        <v>2.356</v>
      </c>
      <c r="AA65" s="99"/>
      <c r="AB65" s="101">
        <v>3.167</v>
      </c>
      <c r="AC65" s="99"/>
      <c r="AD65" s="99"/>
      <c r="AE65" s="101">
        <v>3.845</v>
      </c>
      <c r="AF65" s="99"/>
      <c r="AG65" s="100"/>
    </row>
    <row r="66" spans="10:33" ht="15">
      <c r="J66" s="37"/>
      <c r="K66" s="38"/>
      <c r="L66" s="38"/>
      <c r="N66" s="114">
        <v>2.407</v>
      </c>
      <c r="O66" s="38"/>
      <c r="P66" s="116">
        <v>3.23</v>
      </c>
      <c r="Q66" s="38"/>
      <c r="R66" s="118">
        <v>3.357</v>
      </c>
      <c r="T66" s="120">
        <v>3.891</v>
      </c>
      <c r="U66" s="39"/>
      <c r="W66" s="95"/>
      <c r="X66" s="38"/>
      <c r="Y66" s="38"/>
      <c r="Z66" s="101">
        <v>2.354</v>
      </c>
      <c r="AA66" s="38"/>
      <c r="AB66" s="101">
        <v>3.17</v>
      </c>
      <c r="AC66" s="38"/>
      <c r="AD66" s="38"/>
      <c r="AE66" s="38"/>
      <c r="AF66" s="38"/>
      <c r="AG66" s="96"/>
    </row>
    <row r="67" spans="10:33" ht="15">
      <c r="J67" s="37"/>
      <c r="K67" s="38"/>
      <c r="L67" s="38"/>
      <c r="N67" s="38"/>
      <c r="O67" s="38"/>
      <c r="P67" s="116">
        <v>3.19</v>
      </c>
      <c r="Q67" s="38"/>
      <c r="R67" s="118">
        <v>3.396</v>
      </c>
      <c r="T67" s="120">
        <v>3.884</v>
      </c>
      <c r="U67" s="39"/>
      <c r="W67" s="95"/>
      <c r="X67" s="38"/>
      <c r="Y67" s="38"/>
      <c r="Z67" s="101">
        <v>2.336</v>
      </c>
      <c r="AA67" s="38"/>
      <c r="AB67" s="101">
        <v>3.282</v>
      </c>
      <c r="AC67" s="38"/>
      <c r="AD67" s="38"/>
      <c r="AE67" s="38"/>
      <c r="AF67" s="38"/>
      <c r="AG67" s="96"/>
    </row>
    <row r="68" spans="10:33" ht="15">
      <c r="J68" s="37"/>
      <c r="K68" s="38"/>
      <c r="L68" s="38"/>
      <c r="N68" s="38"/>
      <c r="O68" s="38"/>
      <c r="P68" s="116">
        <v>2.982</v>
      </c>
      <c r="Q68" s="38"/>
      <c r="R68" s="118">
        <v>3.418</v>
      </c>
      <c r="T68" s="120">
        <v>3.876</v>
      </c>
      <c r="U68" s="39"/>
      <c r="W68" s="95"/>
      <c r="X68" s="38"/>
      <c r="Y68" s="38"/>
      <c r="Z68" s="101">
        <v>2.32</v>
      </c>
      <c r="AA68" s="38"/>
      <c r="AB68" s="101">
        <v>3.148</v>
      </c>
      <c r="AC68" s="38"/>
      <c r="AD68" s="38"/>
      <c r="AE68" s="38"/>
      <c r="AF68" s="38"/>
      <c r="AG68" s="96"/>
    </row>
    <row r="69" spans="10:33" ht="15">
      <c r="J69" s="37"/>
      <c r="K69" s="38"/>
      <c r="L69" s="38"/>
      <c r="M69" s="38"/>
      <c r="N69" s="38"/>
      <c r="O69" s="38"/>
      <c r="P69" s="116">
        <v>2.958</v>
      </c>
      <c r="Q69" s="38"/>
      <c r="R69" s="118">
        <v>3.426</v>
      </c>
      <c r="T69" s="38"/>
      <c r="U69" s="39"/>
      <c r="W69" s="95"/>
      <c r="X69" s="38"/>
      <c r="Y69" s="38"/>
      <c r="Z69" s="101">
        <v>2.3</v>
      </c>
      <c r="AA69" s="38"/>
      <c r="AB69" s="101">
        <v>2.996</v>
      </c>
      <c r="AC69" s="38"/>
      <c r="AD69" s="38"/>
      <c r="AE69" s="38"/>
      <c r="AF69" s="38"/>
      <c r="AG69" s="96"/>
    </row>
    <row r="70" spans="10:33" ht="15">
      <c r="J70" s="37"/>
      <c r="K70" s="38"/>
      <c r="L70" s="38"/>
      <c r="M70" s="38"/>
      <c r="N70" s="38"/>
      <c r="O70" s="38"/>
      <c r="P70" s="116">
        <v>2.956</v>
      </c>
      <c r="Q70" s="38"/>
      <c r="R70" s="118">
        <v>3.446</v>
      </c>
      <c r="S70" s="38"/>
      <c r="T70" s="38"/>
      <c r="U70" s="39"/>
      <c r="W70" s="95"/>
      <c r="X70" s="38"/>
      <c r="Y70" s="38"/>
      <c r="Z70" s="101">
        <v>2.287</v>
      </c>
      <c r="AA70" s="38"/>
      <c r="AB70" s="101">
        <v>2.998</v>
      </c>
      <c r="AC70" s="38"/>
      <c r="AD70" s="38"/>
      <c r="AE70" s="38"/>
      <c r="AF70" s="38"/>
      <c r="AG70" s="96"/>
    </row>
    <row r="71" spans="10:33" ht="15">
      <c r="J71" s="37"/>
      <c r="K71" s="38"/>
      <c r="L71" s="38"/>
      <c r="M71" s="38"/>
      <c r="N71" s="38"/>
      <c r="O71" s="38"/>
      <c r="P71" s="116">
        <v>2.958</v>
      </c>
      <c r="Q71" s="38"/>
      <c r="R71" s="118">
        <v>3.442</v>
      </c>
      <c r="S71" s="38"/>
      <c r="T71" s="38"/>
      <c r="U71" s="39"/>
      <c r="W71" s="95"/>
      <c r="X71" s="38"/>
      <c r="Y71" s="38"/>
      <c r="Z71" s="101">
        <v>2.278</v>
      </c>
      <c r="AA71" s="38"/>
      <c r="AB71" s="101">
        <v>2.988</v>
      </c>
      <c r="AC71" s="38"/>
      <c r="AD71" s="38"/>
      <c r="AE71" s="38"/>
      <c r="AF71" s="38"/>
      <c r="AG71" s="96"/>
    </row>
    <row r="72" spans="10:33" ht="15">
      <c r="J72" s="37"/>
      <c r="K72" s="38"/>
      <c r="L72" s="38"/>
      <c r="M72" s="38"/>
      <c r="N72" s="38"/>
      <c r="O72" s="38"/>
      <c r="P72" s="116">
        <v>2.961</v>
      </c>
      <c r="Q72" s="38"/>
      <c r="R72" s="118">
        <v>3.452</v>
      </c>
      <c r="S72" s="38"/>
      <c r="T72" s="38"/>
      <c r="U72" s="39"/>
      <c r="W72" s="95"/>
      <c r="X72" s="38"/>
      <c r="Y72" s="38"/>
      <c r="Z72" s="38"/>
      <c r="AA72" s="38"/>
      <c r="AB72" s="101">
        <v>2.977</v>
      </c>
      <c r="AC72" s="38"/>
      <c r="AD72" s="38"/>
      <c r="AE72" s="38"/>
      <c r="AF72" s="38"/>
      <c r="AG72" s="96"/>
    </row>
    <row r="73" spans="10:33" ht="15">
      <c r="J73" s="37"/>
      <c r="K73" s="38"/>
      <c r="L73" s="38"/>
      <c r="M73" s="38"/>
      <c r="N73" s="38"/>
      <c r="O73" s="38"/>
      <c r="Q73" s="38"/>
      <c r="R73" s="118">
        <v>3.458</v>
      </c>
      <c r="S73" s="38"/>
      <c r="T73" s="38"/>
      <c r="U73" s="39"/>
      <c r="W73" s="95"/>
      <c r="X73" s="38"/>
      <c r="Y73" s="38"/>
      <c r="Z73" s="38"/>
      <c r="AA73" s="38"/>
      <c r="AB73" s="101">
        <v>2.983</v>
      </c>
      <c r="AC73" s="38"/>
      <c r="AD73" s="38"/>
      <c r="AE73" s="38"/>
      <c r="AF73" s="38"/>
      <c r="AG73" s="96"/>
    </row>
    <row r="74" spans="10:33" ht="15">
      <c r="J74" s="37"/>
      <c r="K74" s="38"/>
      <c r="L74" s="38"/>
      <c r="M74" s="38"/>
      <c r="N74" s="38"/>
      <c r="O74" s="38"/>
      <c r="Q74" s="38"/>
      <c r="R74" s="118">
        <v>3.48</v>
      </c>
      <c r="S74" s="38"/>
      <c r="T74" s="38"/>
      <c r="U74" s="39"/>
      <c r="W74" s="95"/>
      <c r="X74" s="38"/>
      <c r="Y74" s="38"/>
      <c r="Z74" s="38"/>
      <c r="AA74" s="38"/>
      <c r="AB74" s="101">
        <v>3.26</v>
      </c>
      <c r="AC74" s="38"/>
      <c r="AD74" s="38"/>
      <c r="AE74" s="38"/>
      <c r="AF74" s="38"/>
      <c r="AG74" s="96"/>
    </row>
    <row r="75" spans="10:33" ht="15">
      <c r="J75" s="37"/>
      <c r="K75" s="38"/>
      <c r="L75" s="38"/>
      <c r="M75" s="38"/>
      <c r="N75" s="38"/>
      <c r="O75" s="38"/>
      <c r="Q75" s="38"/>
      <c r="R75" s="118">
        <v>3.493</v>
      </c>
      <c r="S75" s="38"/>
      <c r="T75" s="38"/>
      <c r="U75" s="39"/>
      <c r="W75" s="95"/>
      <c r="X75" s="38"/>
      <c r="Y75" s="38"/>
      <c r="Z75" s="38"/>
      <c r="AA75" s="38"/>
      <c r="AB75" s="101">
        <v>3.151</v>
      </c>
      <c r="AC75" s="38"/>
      <c r="AD75" s="38"/>
      <c r="AE75" s="38"/>
      <c r="AF75" s="38"/>
      <c r="AG75" s="96"/>
    </row>
    <row r="76" spans="10:33" ht="15">
      <c r="J76" s="37"/>
      <c r="K76" s="38"/>
      <c r="L76" s="38"/>
      <c r="M76" s="38"/>
      <c r="N76" s="38"/>
      <c r="O76" s="38"/>
      <c r="Q76" s="38"/>
      <c r="R76" s="38"/>
      <c r="S76" s="38"/>
      <c r="T76" s="38"/>
      <c r="U76" s="39"/>
      <c r="W76" s="95"/>
      <c r="X76" s="38"/>
      <c r="Y76" s="38"/>
      <c r="Z76" s="38"/>
      <c r="AA76" s="38"/>
      <c r="AB76" s="101">
        <v>3.168</v>
      </c>
      <c r="AC76" s="38"/>
      <c r="AD76" s="38"/>
      <c r="AE76" s="38"/>
      <c r="AF76" s="38"/>
      <c r="AG76" s="96"/>
    </row>
    <row r="77" spans="10:33" ht="15">
      <c r="J77" s="37"/>
      <c r="K77" s="38"/>
      <c r="L77" s="38"/>
      <c r="M77" s="38"/>
      <c r="N77" s="38"/>
      <c r="O77" s="38"/>
      <c r="Q77" s="38"/>
      <c r="R77" s="38"/>
      <c r="S77" s="38"/>
      <c r="T77" s="38"/>
      <c r="U77" s="39"/>
      <c r="W77" s="95"/>
      <c r="X77" s="38"/>
      <c r="Y77" s="38"/>
      <c r="Z77" s="38"/>
      <c r="AA77" s="38"/>
      <c r="AB77" s="38"/>
      <c r="AC77" s="38"/>
      <c r="AD77" s="38"/>
      <c r="AE77" s="38"/>
      <c r="AF77" s="38"/>
      <c r="AG77" s="96"/>
    </row>
    <row r="78" spans="10:33" ht="15">
      <c r="J78" s="37"/>
      <c r="K78" s="38"/>
      <c r="L78" s="38"/>
      <c r="M78" s="38"/>
      <c r="N78" s="38"/>
      <c r="O78" s="38"/>
      <c r="Q78" s="38"/>
      <c r="R78" s="38"/>
      <c r="S78" s="38"/>
      <c r="T78" s="38"/>
      <c r="U78" s="39"/>
      <c r="W78" s="95"/>
      <c r="X78" s="38"/>
      <c r="Y78" s="38"/>
      <c r="Z78" s="38"/>
      <c r="AA78" s="38"/>
      <c r="AB78" s="38"/>
      <c r="AC78" s="38"/>
      <c r="AD78" s="38"/>
      <c r="AE78" s="38"/>
      <c r="AF78" s="38"/>
      <c r="AG78" s="96"/>
    </row>
    <row r="79" spans="10:33" ht="15">
      <c r="J79" s="37"/>
      <c r="K79" s="38"/>
      <c r="L79" s="38"/>
      <c r="M79" s="38"/>
      <c r="N79" s="38"/>
      <c r="O79" s="38"/>
      <c r="Q79" s="38"/>
      <c r="R79" s="38"/>
      <c r="S79" s="38"/>
      <c r="T79" s="38"/>
      <c r="U79" s="39"/>
      <c r="W79" s="95"/>
      <c r="X79" s="38"/>
      <c r="Y79" s="38"/>
      <c r="Z79" s="38"/>
      <c r="AA79" s="38"/>
      <c r="AB79" s="38"/>
      <c r="AC79" s="38"/>
      <c r="AD79" s="38"/>
      <c r="AE79" s="38"/>
      <c r="AF79" s="38"/>
      <c r="AG79" s="96"/>
    </row>
    <row r="80" spans="10:33" ht="15">
      <c r="J80" s="37"/>
      <c r="K80" s="38"/>
      <c r="L80" s="38"/>
      <c r="M80" s="38"/>
      <c r="N80" s="38"/>
      <c r="O80" s="38"/>
      <c r="Q80" s="38"/>
      <c r="R80" s="38"/>
      <c r="S80" s="38"/>
      <c r="T80" s="38"/>
      <c r="U80" s="39"/>
      <c r="W80" s="95"/>
      <c r="X80" s="38"/>
      <c r="Y80" s="38"/>
      <c r="Z80" s="38"/>
      <c r="AA80" s="38"/>
      <c r="AB80" s="38"/>
      <c r="AC80" s="38"/>
      <c r="AD80" s="38"/>
      <c r="AE80" s="38"/>
      <c r="AF80" s="38"/>
      <c r="AG80" s="96"/>
    </row>
    <row r="81" spans="10:33" ht="15">
      <c r="J81" s="37"/>
      <c r="K81" s="38"/>
      <c r="L81" s="38"/>
      <c r="M81" s="38"/>
      <c r="N81" s="38"/>
      <c r="O81" s="38"/>
      <c r="Q81" s="38"/>
      <c r="R81" s="38"/>
      <c r="S81" s="38"/>
      <c r="T81" s="38"/>
      <c r="U81" s="39"/>
      <c r="W81" s="95"/>
      <c r="X81" s="38"/>
      <c r="Y81" s="38"/>
      <c r="Z81" s="38"/>
      <c r="AA81" s="38"/>
      <c r="AB81" s="38"/>
      <c r="AC81" s="38"/>
      <c r="AD81" s="38"/>
      <c r="AE81" s="38"/>
      <c r="AF81" s="38"/>
      <c r="AG81" s="96"/>
    </row>
    <row r="82" spans="10:33" ht="15">
      <c r="J82" s="37"/>
      <c r="K82" s="38"/>
      <c r="L82" s="38"/>
      <c r="M82" s="38"/>
      <c r="N82" s="38"/>
      <c r="O82" s="38"/>
      <c r="Q82" s="38"/>
      <c r="R82" s="38"/>
      <c r="S82" s="38"/>
      <c r="T82" s="38"/>
      <c r="U82" s="39"/>
      <c r="W82" s="95"/>
      <c r="X82" s="38"/>
      <c r="Y82" s="38"/>
      <c r="Z82" s="38"/>
      <c r="AA82" s="38"/>
      <c r="AB82" s="38"/>
      <c r="AC82" s="38"/>
      <c r="AD82" s="38"/>
      <c r="AE82" s="38"/>
      <c r="AF82" s="38"/>
      <c r="AG82" s="96"/>
    </row>
    <row r="83" spans="10:33" ht="15">
      <c r="J83" s="37"/>
      <c r="K83" s="38"/>
      <c r="L83" s="38"/>
      <c r="M83" s="38"/>
      <c r="N83" s="38"/>
      <c r="O83" s="38"/>
      <c r="Q83" s="38"/>
      <c r="R83" s="38"/>
      <c r="S83" s="38"/>
      <c r="T83" s="38"/>
      <c r="U83" s="39"/>
      <c r="W83" s="95"/>
      <c r="X83" s="38"/>
      <c r="Y83" s="38"/>
      <c r="Z83" s="38"/>
      <c r="AA83" s="38"/>
      <c r="AB83" s="38"/>
      <c r="AC83" s="38"/>
      <c r="AD83" s="38"/>
      <c r="AE83" s="38"/>
      <c r="AF83" s="38"/>
      <c r="AG83" s="96"/>
    </row>
    <row r="84" spans="10:33" ht="15">
      <c r="J84" s="37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9"/>
      <c r="W84" s="95"/>
      <c r="X84" s="38"/>
      <c r="Y84" s="38"/>
      <c r="Z84" s="38"/>
      <c r="AA84" s="38"/>
      <c r="AB84" s="38"/>
      <c r="AC84" s="38"/>
      <c r="AD84" s="38"/>
      <c r="AE84" s="38"/>
      <c r="AF84" s="38"/>
      <c r="AG84" s="96"/>
    </row>
    <row r="85" spans="10:33" ht="15">
      <c r="J85" s="37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9"/>
      <c r="W85" s="95"/>
      <c r="X85" s="38"/>
      <c r="Y85" s="38"/>
      <c r="Z85" s="38"/>
      <c r="AA85" s="38"/>
      <c r="AB85" s="38"/>
      <c r="AC85" s="38"/>
      <c r="AD85" s="38"/>
      <c r="AE85" s="38"/>
      <c r="AF85" s="38"/>
      <c r="AG85" s="96"/>
    </row>
    <row r="86" spans="10:33" ht="15">
      <c r="J86" s="37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9"/>
      <c r="W86" s="95"/>
      <c r="X86" s="38"/>
      <c r="Y86" s="38"/>
      <c r="Z86" s="38"/>
      <c r="AA86" s="38"/>
      <c r="AB86" s="38"/>
      <c r="AC86" s="38"/>
      <c r="AD86" s="38"/>
      <c r="AE86" s="38"/>
      <c r="AF86" s="38"/>
      <c r="AG86" s="96"/>
    </row>
    <row r="87" spans="10:33" ht="15">
      <c r="J87" s="3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9"/>
      <c r="W87" s="95"/>
      <c r="X87" s="38"/>
      <c r="Y87" s="38"/>
      <c r="Z87" s="38"/>
      <c r="AA87" s="38"/>
      <c r="AB87" s="38"/>
      <c r="AC87" s="38"/>
      <c r="AD87" s="38"/>
      <c r="AE87" s="38"/>
      <c r="AF87" s="38"/>
      <c r="AG87" s="96"/>
    </row>
    <row r="88" spans="10:33" ht="15">
      <c r="J88" s="37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9"/>
      <c r="W88" s="95"/>
      <c r="X88" s="38"/>
      <c r="Y88" s="38"/>
      <c r="Z88" s="38"/>
      <c r="AA88" s="38"/>
      <c r="AB88" s="38"/>
      <c r="AC88" s="38"/>
      <c r="AD88" s="38"/>
      <c r="AE88" s="38"/>
      <c r="AF88" s="38"/>
      <c r="AG88" s="96"/>
    </row>
    <row r="89" spans="10:33" ht="15">
      <c r="J89" s="37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9"/>
      <c r="W89" s="95"/>
      <c r="X89" s="38"/>
      <c r="Y89" s="38"/>
      <c r="Z89" s="38"/>
      <c r="AA89" s="38"/>
      <c r="AB89" s="38"/>
      <c r="AC89" s="38"/>
      <c r="AD89" s="38"/>
      <c r="AE89" s="38"/>
      <c r="AF89" s="38"/>
      <c r="AG89" s="96"/>
    </row>
    <row r="90" spans="10:33" ht="15">
      <c r="J90" s="37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9"/>
      <c r="W90" s="95"/>
      <c r="X90" s="38"/>
      <c r="Y90" s="38"/>
      <c r="Z90" s="38"/>
      <c r="AA90" s="38"/>
      <c r="AB90" s="38"/>
      <c r="AC90" s="38"/>
      <c r="AD90" s="38"/>
      <c r="AE90" s="38"/>
      <c r="AF90" s="38"/>
      <c r="AG90" s="96"/>
    </row>
    <row r="91" spans="10:33" ht="15">
      <c r="J91" s="37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9"/>
      <c r="W91" s="95"/>
      <c r="X91" s="38"/>
      <c r="Y91" s="38"/>
      <c r="Z91" s="38"/>
      <c r="AA91" s="38"/>
      <c r="AB91" s="38"/>
      <c r="AC91" s="38"/>
      <c r="AD91" s="38"/>
      <c r="AE91" s="38"/>
      <c r="AF91" s="38"/>
      <c r="AG91" s="96"/>
    </row>
    <row r="92" spans="10:33" ht="15">
      <c r="J92" s="37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9"/>
      <c r="W92" s="95"/>
      <c r="X92" s="38"/>
      <c r="Y92" s="38"/>
      <c r="Z92" s="38"/>
      <c r="AA92" s="38"/>
      <c r="AB92" s="38"/>
      <c r="AC92" s="38"/>
      <c r="AD92" s="38"/>
      <c r="AE92" s="38"/>
      <c r="AF92" s="38"/>
      <c r="AG92" s="96"/>
    </row>
    <row r="93" spans="10:33" ht="15">
      <c r="J93" s="37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9"/>
      <c r="W93" s="95"/>
      <c r="X93" s="38"/>
      <c r="Y93" s="38"/>
      <c r="Z93" s="38"/>
      <c r="AA93" s="38"/>
      <c r="AB93" s="38"/>
      <c r="AC93" s="38"/>
      <c r="AD93" s="38"/>
      <c r="AE93" s="38"/>
      <c r="AF93" s="38"/>
      <c r="AG93" s="96"/>
    </row>
    <row r="94" spans="10:33" ht="15">
      <c r="J94" s="37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9"/>
      <c r="W94" s="95"/>
      <c r="X94" s="38"/>
      <c r="Y94" s="38"/>
      <c r="Z94" s="38"/>
      <c r="AA94" s="38"/>
      <c r="AB94" s="38"/>
      <c r="AC94" s="38"/>
      <c r="AD94" s="38"/>
      <c r="AE94" s="38"/>
      <c r="AF94" s="38"/>
      <c r="AG94" s="96"/>
    </row>
    <row r="95" spans="10:33" ht="15">
      <c r="J95" s="37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9"/>
      <c r="W95" s="95"/>
      <c r="X95" s="38"/>
      <c r="Y95" s="38"/>
      <c r="Z95" s="38"/>
      <c r="AA95" s="38"/>
      <c r="AB95" s="38"/>
      <c r="AC95" s="38"/>
      <c r="AD95" s="38"/>
      <c r="AE95" s="38"/>
      <c r="AF95" s="38"/>
      <c r="AG95" s="96"/>
    </row>
    <row r="96" spans="10:33" ht="15">
      <c r="J96" s="37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9"/>
      <c r="W96" s="95"/>
      <c r="X96" s="38"/>
      <c r="Y96" s="38"/>
      <c r="Z96" s="38"/>
      <c r="AA96" s="38"/>
      <c r="AB96" s="38"/>
      <c r="AC96" s="38"/>
      <c r="AD96" s="38"/>
      <c r="AE96" s="38"/>
      <c r="AF96" s="38"/>
      <c r="AG96" s="96"/>
    </row>
    <row r="97" spans="10:33" ht="15">
      <c r="J97" s="3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9"/>
      <c r="W97" s="95"/>
      <c r="X97" s="38"/>
      <c r="Y97" s="38"/>
      <c r="Z97" s="38"/>
      <c r="AA97" s="38"/>
      <c r="AB97" s="38"/>
      <c r="AC97" s="38"/>
      <c r="AD97" s="38"/>
      <c r="AE97" s="38"/>
      <c r="AF97" s="38"/>
      <c r="AG97" s="96"/>
    </row>
    <row r="98" spans="10:33" ht="15">
      <c r="J98" s="37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9"/>
      <c r="W98" s="95"/>
      <c r="X98" s="38"/>
      <c r="Y98" s="38"/>
      <c r="Z98" s="38"/>
      <c r="AA98" s="38"/>
      <c r="AB98" s="38"/>
      <c r="AC98" s="38"/>
      <c r="AD98" s="38"/>
      <c r="AE98" s="38"/>
      <c r="AF98" s="38"/>
      <c r="AG98" s="96"/>
    </row>
    <row r="99" spans="10:33" ht="15">
      <c r="J99" s="37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9"/>
      <c r="W99" s="95"/>
      <c r="X99" s="38"/>
      <c r="Y99" s="38"/>
      <c r="Z99" s="38"/>
      <c r="AA99" s="38"/>
      <c r="AB99" s="38"/>
      <c r="AC99" s="38"/>
      <c r="AD99" s="38"/>
      <c r="AE99" s="38"/>
      <c r="AF99" s="38"/>
      <c r="AG99" s="96"/>
    </row>
    <row r="100" spans="10:33" ht="15">
      <c r="J100" s="37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9"/>
      <c r="W100" s="95"/>
      <c r="X100" s="38"/>
      <c r="Y100" s="38"/>
      <c r="Z100" s="38"/>
      <c r="AA100" s="38"/>
      <c r="AB100" s="38"/>
      <c r="AC100" s="38"/>
      <c r="AD100" s="38"/>
      <c r="AE100" s="38"/>
      <c r="AF100" s="38"/>
      <c r="AG100" s="96"/>
    </row>
    <row r="101" spans="10:33" ht="15">
      <c r="J101" s="43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4"/>
      <c r="W101" s="111"/>
      <c r="X101" s="99"/>
      <c r="Y101" s="99"/>
      <c r="Z101" s="99"/>
      <c r="AA101" s="99"/>
      <c r="AB101" s="99"/>
      <c r="AC101" s="99"/>
      <c r="AD101" s="99"/>
      <c r="AE101" s="99"/>
      <c r="AF101" s="99"/>
      <c r="AG101" s="100"/>
    </row>
  </sheetData>
  <sheetProtection selectLockedCells="1" selectUnlockedCells="1"/>
  <mergeCells count="2">
    <mergeCell ref="J2:U2"/>
    <mergeCell ref="W2:A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25.421875" style="0" customWidth="1"/>
  </cols>
  <sheetData>
    <row r="3" spans="2:6" ht="15">
      <c r="B3" s="23"/>
      <c r="C3" s="22"/>
      <c r="D3" s="23"/>
      <c r="E3" s="23"/>
      <c r="F3" s="23"/>
    </row>
    <row r="4" spans="2:4" ht="15">
      <c r="B4" s="1"/>
      <c r="C4" s="2"/>
      <c r="D4" s="2"/>
    </row>
    <row r="5" spans="2:6" ht="33" customHeight="1" thickBot="1">
      <c r="B5" s="3" t="s">
        <v>0</v>
      </c>
      <c r="C5" s="5" t="s">
        <v>1</v>
      </c>
      <c r="D5" s="5" t="s">
        <v>13</v>
      </c>
      <c r="E5" s="5" t="s">
        <v>14</v>
      </c>
      <c r="F5" s="24" t="s">
        <v>5</v>
      </c>
    </row>
    <row r="6" spans="2:6" ht="15">
      <c r="B6" s="7">
        <v>0</v>
      </c>
      <c r="C6" s="45">
        <v>560.4</v>
      </c>
      <c r="D6" s="45">
        <v>582.33</v>
      </c>
      <c r="E6" s="46">
        <v>20.7</v>
      </c>
      <c r="F6" s="10">
        <f>100-(C6/(D6/100))</f>
        <v>3.76590592962755</v>
      </c>
    </row>
    <row r="7" spans="2:6" ht="15">
      <c r="B7" s="11">
        <v>0.1</v>
      </c>
      <c r="C7" s="15">
        <v>571.3</v>
      </c>
      <c r="D7" s="15">
        <v>583.1</v>
      </c>
      <c r="E7" s="23">
        <v>20.8</v>
      </c>
      <c r="F7" s="14">
        <f aca="true" t="shared" si="0" ref="F7:F16">100-(C7/(D7/100))</f>
        <v>2.023666609500964</v>
      </c>
    </row>
    <row r="8" spans="2:6" ht="15">
      <c r="B8" s="11">
        <v>0.2</v>
      </c>
      <c r="C8" s="15">
        <v>580.2</v>
      </c>
      <c r="D8" s="15">
        <v>591.3</v>
      </c>
      <c r="E8" s="23">
        <v>21.1</v>
      </c>
      <c r="F8" s="14">
        <f t="shared" si="0"/>
        <v>1.8772196854388454</v>
      </c>
    </row>
    <row r="9" spans="2:6" ht="15">
      <c r="B9" s="11">
        <v>0.3</v>
      </c>
      <c r="C9" s="15">
        <v>671.2</v>
      </c>
      <c r="D9" s="15">
        <v>692.5</v>
      </c>
      <c r="E9" s="23">
        <v>23.5</v>
      </c>
      <c r="F9" s="14">
        <f t="shared" si="0"/>
        <v>3.075812274368218</v>
      </c>
    </row>
    <row r="10" spans="2:6" ht="15">
      <c r="B10" s="11">
        <v>0.4</v>
      </c>
      <c r="C10" s="15">
        <v>745.3</v>
      </c>
      <c r="D10" s="15">
        <v>789.6</v>
      </c>
      <c r="E10" s="23">
        <v>25.3</v>
      </c>
      <c r="F10" s="14">
        <f t="shared" si="0"/>
        <v>5.6104356636271575</v>
      </c>
    </row>
    <row r="11" spans="2:6" ht="15">
      <c r="B11" s="11">
        <v>0.5</v>
      </c>
      <c r="C11" s="15">
        <v>864.2</v>
      </c>
      <c r="D11" s="15">
        <v>892.6</v>
      </c>
      <c r="E11" s="23">
        <v>30.4</v>
      </c>
      <c r="F11" s="14">
        <f t="shared" si="0"/>
        <v>3.1817163343042694</v>
      </c>
    </row>
    <row r="12" spans="2:6" ht="15">
      <c r="B12" s="11">
        <v>0.6</v>
      </c>
      <c r="C12" s="15">
        <v>941</v>
      </c>
      <c r="D12" s="15">
        <v>977.2</v>
      </c>
      <c r="E12" s="23">
        <v>32.8</v>
      </c>
      <c r="F12" s="14">
        <f t="shared" si="0"/>
        <v>3.70446172738437</v>
      </c>
    </row>
    <row r="13" spans="2:6" ht="15">
      <c r="B13" s="11">
        <v>0.7</v>
      </c>
      <c r="C13" s="15">
        <v>997</v>
      </c>
      <c r="D13" s="15">
        <v>1035.6</v>
      </c>
      <c r="E13" s="23">
        <v>35.1</v>
      </c>
      <c r="F13" s="14">
        <f t="shared" si="0"/>
        <v>3.727307840865194</v>
      </c>
    </row>
    <row r="14" spans="2:6" ht="15">
      <c r="B14" s="11">
        <v>0.8</v>
      </c>
      <c r="C14" s="28">
        <v>1090.1</v>
      </c>
      <c r="D14" s="28">
        <v>1096.5</v>
      </c>
      <c r="E14" s="23">
        <v>37.3</v>
      </c>
      <c r="F14" s="14">
        <f t="shared" si="0"/>
        <v>0.5836753305973588</v>
      </c>
    </row>
    <row r="15" spans="2:6" ht="15">
      <c r="B15" s="11">
        <v>0.9</v>
      </c>
      <c r="C15" s="28">
        <v>1105</v>
      </c>
      <c r="D15" s="28">
        <v>1140.2</v>
      </c>
      <c r="E15" s="23">
        <v>38.4</v>
      </c>
      <c r="F15" s="14">
        <f t="shared" si="0"/>
        <v>3.0871776881248962</v>
      </c>
    </row>
    <row r="16" spans="2:6" ht="15.75" thickBot="1">
      <c r="B16" s="16">
        <v>1</v>
      </c>
      <c r="C16" s="31">
        <v>1170.3</v>
      </c>
      <c r="D16" s="31">
        <v>1188.2</v>
      </c>
      <c r="E16" s="47">
        <v>39.6</v>
      </c>
      <c r="F16" s="20">
        <f t="shared" si="0"/>
        <v>1.5064803905066526</v>
      </c>
    </row>
    <row r="17" spans="2:6" ht="15">
      <c r="B17" s="21"/>
      <c r="C17" s="22"/>
      <c r="D17" s="23"/>
      <c r="E17" s="23"/>
      <c r="F17" s="23"/>
    </row>
    <row r="18" spans="2:6" ht="15">
      <c r="B18" s="21"/>
      <c r="C18" s="22"/>
      <c r="D18" s="23"/>
      <c r="E18" s="23"/>
      <c r="F18" s="23"/>
    </row>
    <row r="20" spans="2:6" ht="33" customHeight="1">
      <c r="B20" s="3" t="s">
        <v>6</v>
      </c>
      <c r="C20" s="5" t="s">
        <v>1</v>
      </c>
      <c r="D20" s="5" t="s">
        <v>13</v>
      </c>
      <c r="E20" s="5" t="s">
        <v>14</v>
      </c>
      <c r="F20" s="24" t="s">
        <v>5</v>
      </c>
    </row>
    <row r="21" spans="2:6" ht="15">
      <c r="B21" s="25">
        <v>1</v>
      </c>
      <c r="C21" s="26"/>
      <c r="D21" s="48"/>
      <c r="E21" s="26"/>
      <c r="F21" s="10"/>
    </row>
    <row r="22" spans="2:6" ht="15">
      <c r="B22" s="27">
        <v>2</v>
      </c>
      <c r="C22" s="21"/>
      <c r="D22" s="28"/>
      <c r="E22" s="21"/>
      <c r="F22" s="14"/>
    </row>
    <row r="23" spans="2:6" ht="15">
      <c r="B23" s="27">
        <v>3</v>
      </c>
      <c r="C23" s="28">
        <v>467.6</v>
      </c>
      <c r="D23" s="28">
        <v>495.6</v>
      </c>
      <c r="E23" s="21">
        <v>18.5</v>
      </c>
      <c r="F23" s="14">
        <f aca="true" t="shared" si="1" ref="F23:F32">100-(C23/(D23/100))</f>
        <v>5.649717514124291</v>
      </c>
    </row>
    <row r="24" spans="2:6" ht="15">
      <c r="B24" s="27">
        <v>4</v>
      </c>
      <c r="C24" s="28">
        <v>594.5</v>
      </c>
      <c r="D24" s="28">
        <v>617.2</v>
      </c>
      <c r="E24" s="21">
        <v>21.4</v>
      </c>
      <c r="F24" s="14">
        <f t="shared" si="1"/>
        <v>3.6779001944264564</v>
      </c>
    </row>
    <row r="25" spans="2:6" ht="15">
      <c r="B25" s="27">
        <v>5</v>
      </c>
      <c r="C25" s="28">
        <v>690.1</v>
      </c>
      <c r="D25" s="28">
        <v>717.2</v>
      </c>
      <c r="E25" s="21">
        <v>24.2</v>
      </c>
      <c r="F25" s="14">
        <f t="shared" si="1"/>
        <v>3.778583379810385</v>
      </c>
    </row>
    <row r="26" spans="2:6" ht="15">
      <c r="B26" s="27">
        <v>6</v>
      </c>
      <c r="C26" s="28">
        <v>771.2</v>
      </c>
      <c r="D26" s="28">
        <v>803.2</v>
      </c>
      <c r="E26" s="21">
        <v>27.3</v>
      </c>
      <c r="F26" s="14">
        <f t="shared" si="1"/>
        <v>3.9840637450199097</v>
      </c>
    </row>
    <row r="27" spans="2:6" ht="15">
      <c r="B27" s="27">
        <v>7</v>
      </c>
      <c r="C27" s="28">
        <v>848.3</v>
      </c>
      <c r="D27" s="28">
        <v>881.3</v>
      </c>
      <c r="E27" s="21">
        <v>30.1</v>
      </c>
      <c r="F27" s="14">
        <f t="shared" si="1"/>
        <v>3.744468398956073</v>
      </c>
    </row>
    <row r="28" spans="2:6" ht="15">
      <c r="B28" s="27">
        <v>8</v>
      </c>
      <c r="C28" s="28">
        <v>916.3</v>
      </c>
      <c r="D28" s="28">
        <v>944.6</v>
      </c>
      <c r="E28" s="21">
        <v>32.5</v>
      </c>
      <c r="F28" s="14">
        <f t="shared" si="1"/>
        <v>2.995977133178073</v>
      </c>
    </row>
    <row r="29" spans="2:6" ht="15">
      <c r="B29" s="27">
        <v>9</v>
      </c>
      <c r="C29" s="28">
        <v>975.2</v>
      </c>
      <c r="D29" s="28">
        <v>1015.2</v>
      </c>
      <c r="E29" s="21">
        <v>34.1</v>
      </c>
      <c r="F29" s="14">
        <f t="shared" si="1"/>
        <v>3.9401103230890584</v>
      </c>
    </row>
    <row r="30" spans="2:6" ht="15">
      <c r="B30" s="27">
        <v>10</v>
      </c>
      <c r="C30" s="28">
        <v>1031.5</v>
      </c>
      <c r="D30" s="28">
        <v>1068.2</v>
      </c>
      <c r="E30" s="21">
        <v>36</v>
      </c>
      <c r="F30" s="14">
        <f t="shared" si="1"/>
        <v>3.435686201085943</v>
      </c>
    </row>
    <row r="31" spans="2:6" ht="15">
      <c r="B31" s="27">
        <v>11</v>
      </c>
      <c r="C31" s="28">
        <v>1087.7</v>
      </c>
      <c r="D31" s="28">
        <v>1126.2</v>
      </c>
      <c r="E31" s="21">
        <v>38</v>
      </c>
      <c r="F31" s="14">
        <f t="shared" si="1"/>
        <v>3.4185757414313684</v>
      </c>
    </row>
    <row r="32" spans="2:6" ht="15">
      <c r="B32" s="29">
        <v>12</v>
      </c>
      <c r="C32" s="31">
        <v>1171.2</v>
      </c>
      <c r="D32" s="31">
        <v>1185.2</v>
      </c>
      <c r="E32" s="30">
        <v>39.3</v>
      </c>
      <c r="F32" s="20">
        <f t="shared" si="1"/>
        <v>1.1812352345595656</v>
      </c>
    </row>
    <row r="33" spans="3:6" ht="15">
      <c r="C33" s="49"/>
      <c r="D33" s="49"/>
      <c r="E33" s="49"/>
      <c r="F33" s="49"/>
    </row>
    <row r="34" spans="2:3" ht="15">
      <c r="B34" s="50" t="s">
        <v>15</v>
      </c>
      <c r="C34" s="51">
        <v>3</v>
      </c>
    </row>
    <row r="35" spans="2:3" ht="15">
      <c r="B35" s="52" t="s">
        <v>16</v>
      </c>
      <c r="C35" s="53">
        <v>2.9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spiker</cp:lastModifiedBy>
  <dcterms:created xsi:type="dcterms:W3CDTF">2006-09-28T05:33:49Z</dcterms:created>
  <dcterms:modified xsi:type="dcterms:W3CDTF">2015-06-21T16:03:50Z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