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<sst xmlns="http://schemas.openxmlformats.org/spreadsheetml/2006/main" count="70" uniqueCount="28">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</sst>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0" fillId="0" borderId="11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'temp-default-0-load'!$D$6:$D$16</c:f>
              <c:numCache/>
            </c:numRef>
          </c:yVal>
          <c:smooth val="0"/>
        </c:ser>
        <c:axId val="62954316"/>
        <c:axId val="29717933"/>
      </c:scatterChart>
      <c:valAx>
        <c:axId val="6295431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17933"/>
        <c:crosses val="autoZero"/>
        <c:crossBetween val="midCat"/>
        <c:dispUnits/>
      </c:valAx>
      <c:valAx>
        <c:axId val="29717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43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775"/>
          <c:w val="0.924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'temp-default-100-load'!$B$22:$B$31</c:f>
              <c:numCache/>
            </c:numRef>
          </c:xVal>
          <c:yVal>
            <c:numRef>
              <c:f>'temp-default-100-load'!$J$22:$J$31</c:f>
              <c:numCache/>
            </c:numRef>
          </c:yVal>
          <c:smooth val="0"/>
        </c:ser>
        <c:axId val="64604646"/>
        <c:axId val="44570903"/>
      </c:scatterChart>
      <c:valAx>
        <c:axId val="64604646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70903"/>
        <c:crosses val="autoZero"/>
        <c:crossBetween val="midCat"/>
        <c:dispUnits/>
      </c:valAx>
      <c:valAx>
        <c:axId val="4457090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046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'temp-default-100-load'!$J$6:$J$16</c:f>
              <c:numCache/>
            </c:numRef>
          </c:xVal>
          <c:yVal>
            <c:numRef>
              <c:f>'temp-default-100-load'!$E$6:$E$16</c:f>
              <c:numCache/>
            </c:numRef>
          </c:yVal>
          <c:smooth val="1"/>
        </c:ser>
        <c:axId val="65593808"/>
        <c:axId val="53473361"/>
      </c:scatterChart>
      <c:valAx>
        <c:axId val="6559380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73361"/>
        <c:crosses val="autoZero"/>
        <c:crossBetween val="midCat"/>
        <c:dispUnits/>
      </c:valAx>
      <c:valAx>
        <c:axId val="53473361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938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'temp-default-100-load'!$J$23:$J$31</c:f>
              <c:numCache/>
            </c:numRef>
          </c:xVal>
          <c:yVal>
            <c:numRef>
              <c:f>'temp-default-100-load'!$E$23:$E$31</c:f>
              <c:numCache/>
            </c:numRef>
          </c:yVal>
          <c:smooth val="1"/>
        </c:ser>
        <c:axId val="11498202"/>
        <c:axId val="36374955"/>
      </c:scatterChart>
      <c:valAx>
        <c:axId val="1149820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74955"/>
        <c:crosses val="autoZero"/>
        <c:crossBetween val="midCat"/>
        <c:dispUnits/>
      </c:valAx>
      <c:valAx>
        <c:axId val="36374955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82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'temp-default-0-load'!$D$24:$D$32</c:f>
              <c:numCache/>
            </c:numRef>
          </c:yVal>
          <c:smooth val="0"/>
        </c:ser>
        <c:axId val="66134806"/>
        <c:axId val="58342343"/>
      </c:scatterChart>
      <c:valAx>
        <c:axId val="66134806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42343"/>
        <c:crosses val="autoZero"/>
        <c:crossBetween val="midCat"/>
        <c:dispUnits/>
      </c:valAx>
      <c:valAx>
        <c:axId val="5834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348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'temp-default-0-load'!$J$6:$J$16</c:f>
              <c:numCache/>
            </c:numRef>
          </c:yVal>
          <c:smooth val="0"/>
        </c:ser>
        <c:axId val="55319040"/>
        <c:axId val="28109313"/>
      </c:scatterChart>
      <c:valAx>
        <c:axId val="5531904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09313"/>
        <c:crosses val="autoZero"/>
        <c:crossBetween val="midCat"/>
        <c:dispUnits/>
      </c:valAx>
      <c:valAx>
        <c:axId val="28109313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90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'temp-default-0-load'!$B$23:$B$32</c:f>
              <c:numCache/>
            </c:numRef>
          </c:xVal>
          <c:yVal>
            <c:numRef>
              <c:f>'temp-default-0-load'!$J$23:$J$32</c:f>
              <c:numCache/>
            </c:numRef>
          </c:yVal>
          <c:smooth val="0"/>
        </c:ser>
        <c:axId val="51657226"/>
        <c:axId val="62261851"/>
      </c:scatterChart>
      <c:valAx>
        <c:axId val="51657226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61851"/>
        <c:crosses val="autoZero"/>
        <c:crossBetween val="midCat"/>
        <c:dispUnits/>
      </c:valAx>
      <c:valAx>
        <c:axId val="62261851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72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'temp-default-0-load'!$D$6:$D$16</c:f>
              <c:numCache/>
            </c:numRef>
          </c:xVal>
          <c:yVal>
            <c:numRef>
              <c:f>'temp-default-0-load'!$E$6:$E$16</c:f>
              <c:numCache/>
            </c:numRef>
          </c:yVal>
          <c:smooth val="0"/>
        </c:ser>
        <c:axId val="23485748"/>
        <c:axId val="10045141"/>
      </c:scatterChart>
      <c:valAx>
        <c:axId val="23485748"/>
        <c:scaling>
          <c:orientation val="minMax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5141"/>
        <c:crosses val="autoZero"/>
        <c:crossBetween val="midCat"/>
        <c:dispUnits/>
      </c:valAx>
      <c:valAx>
        <c:axId val="10045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57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'temp-default-0-load'!$D$24:$D$32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0"/>
        </c:ser>
        <c:axId val="23297406"/>
        <c:axId val="8350063"/>
      </c:scatterChart>
      <c:valAx>
        <c:axId val="23297406"/>
        <c:scaling>
          <c:orientation val="minMax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50063"/>
        <c:crosses val="autoZero"/>
        <c:crossBetween val="midCat"/>
        <c:dispUnits/>
      </c:valAx>
      <c:valAx>
        <c:axId val="8350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974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'temp-default-0-load'!$J$6:$J$16</c:f>
              <c:numCache/>
            </c:numRef>
          </c:xVal>
          <c:yVal>
            <c:numRef>
              <c:f>'temp-default-0-load'!$E$6:$E$16</c:f>
              <c:numCache/>
            </c:numRef>
          </c:yVal>
          <c:smooth val="1"/>
        </c:ser>
        <c:axId val="8041704"/>
        <c:axId val="5266473"/>
      </c:scatterChart>
      <c:valAx>
        <c:axId val="8041704"/>
        <c:scaling>
          <c:orientation val="minMax"/>
          <c:min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473"/>
        <c:crosses val="autoZero"/>
        <c:crossBetween val="midCat"/>
        <c:dispUnits/>
      </c:valAx>
      <c:valAx>
        <c:axId val="526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417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'temp-default-0-load'!$J$24:$J$32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1"/>
        </c:ser>
        <c:axId val="47398258"/>
        <c:axId val="23931139"/>
      </c:scatterChart>
      <c:valAx>
        <c:axId val="47398258"/>
        <c:scaling>
          <c:orientation val="minMax"/>
          <c:min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31139"/>
        <c:crosses val="autoZero"/>
        <c:crossBetween val="midCat"/>
        <c:dispUnits/>
      </c:valAx>
      <c:valAx>
        <c:axId val="23931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982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225"/>
          <c:w val="0.923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14053660"/>
        <c:axId val="59374077"/>
      </c:scatterChart>
      <c:valAx>
        <c:axId val="1405366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74077"/>
        <c:crosses val="autoZero"/>
        <c:crossBetween val="midCat"/>
        <c:dispUnits/>
      </c:valAx>
      <c:valAx>
        <c:axId val="5937407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536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47625</xdr:rowOff>
    </xdr:from>
    <xdr:to>
      <xdr:col>4</xdr:col>
      <xdr:colOff>885825</xdr:colOff>
      <xdr:row>54</xdr:row>
      <xdr:rowOff>38100</xdr:rowOff>
    </xdr:to>
    <xdr:graphicFrame>
      <xdr:nvGraphicFramePr>
        <xdr:cNvPr id="1" name="Диаграмма 1"/>
        <xdr:cNvGraphicFramePr/>
      </xdr:nvGraphicFramePr>
      <xdr:xfrm>
        <a:off x="714375" y="7962900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38100</xdr:rowOff>
    </xdr:from>
    <xdr:to>
      <xdr:col>10</xdr:col>
      <xdr:colOff>114300</xdr:colOff>
      <xdr:row>54</xdr:row>
      <xdr:rowOff>28575</xdr:rowOff>
    </xdr:to>
    <xdr:graphicFrame>
      <xdr:nvGraphicFramePr>
        <xdr:cNvPr id="2" name="Диаграмма 2"/>
        <xdr:cNvGraphicFramePr/>
      </xdr:nvGraphicFramePr>
      <xdr:xfrm>
        <a:off x="6981825" y="7953375"/>
        <a:ext cx="56102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56</xdr:row>
      <xdr:rowOff>152400</xdr:rowOff>
    </xdr:from>
    <xdr:to>
      <xdr:col>4</xdr:col>
      <xdr:colOff>876300</xdr:colOff>
      <xdr:row>76</xdr:row>
      <xdr:rowOff>142875</xdr:rowOff>
    </xdr:to>
    <xdr:graphicFrame>
      <xdr:nvGraphicFramePr>
        <xdr:cNvPr id="3" name="Диаграмма 3"/>
        <xdr:cNvGraphicFramePr/>
      </xdr:nvGraphicFramePr>
      <xdr:xfrm>
        <a:off x="723900" y="122586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56</xdr:row>
      <xdr:rowOff>142875</xdr:rowOff>
    </xdr:from>
    <xdr:to>
      <xdr:col>10</xdr:col>
      <xdr:colOff>123825</xdr:colOff>
      <xdr:row>76</xdr:row>
      <xdr:rowOff>133350</xdr:rowOff>
    </xdr:to>
    <xdr:graphicFrame>
      <xdr:nvGraphicFramePr>
        <xdr:cNvPr id="4" name="Диаграмма 4"/>
        <xdr:cNvGraphicFramePr/>
      </xdr:nvGraphicFramePr>
      <xdr:xfrm>
        <a:off x="6981825" y="12249150"/>
        <a:ext cx="56197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79</xdr:row>
      <xdr:rowOff>0</xdr:rowOff>
    </xdr:from>
    <xdr:to>
      <xdr:col>4</xdr:col>
      <xdr:colOff>866775</xdr:colOff>
      <xdr:row>98</xdr:row>
      <xdr:rowOff>180975</xdr:rowOff>
    </xdr:to>
    <xdr:graphicFrame>
      <xdr:nvGraphicFramePr>
        <xdr:cNvPr id="5" name="Диаграмма 5"/>
        <xdr:cNvGraphicFramePr/>
      </xdr:nvGraphicFramePr>
      <xdr:xfrm>
        <a:off x="676275" y="1648777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</xdr:colOff>
      <xdr:row>79</xdr:row>
      <xdr:rowOff>19050</xdr:rowOff>
    </xdr:from>
    <xdr:to>
      <xdr:col>10</xdr:col>
      <xdr:colOff>114300</xdr:colOff>
      <xdr:row>99</xdr:row>
      <xdr:rowOff>9525</xdr:rowOff>
    </xdr:to>
    <xdr:graphicFrame>
      <xdr:nvGraphicFramePr>
        <xdr:cNvPr id="6" name="Диаграмма 6"/>
        <xdr:cNvGraphicFramePr/>
      </xdr:nvGraphicFramePr>
      <xdr:xfrm>
        <a:off x="6981825" y="16506825"/>
        <a:ext cx="5610225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100</xdr:row>
      <xdr:rowOff>38100</xdr:rowOff>
    </xdr:from>
    <xdr:to>
      <xdr:col>4</xdr:col>
      <xdr:colOff>857250</xdr:colOff>
      <xdr:row>118</xdr:row>
      <xdr:rowOff>104775</xdr:rowOff>
    </xdr:to>
    <xdr:graphicFrame>
      <xdr:nvGraphicFramePr>
        <xdr:cNvPr id="7" name="Диаграмма 7"/>
        <xdr:cNvGraphicFramePr/>
      </xdr:nvGraphicFramePr>
      <xdr:xfrm>
        <a:off x="666750" y="2052637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28575</xdr:colOff>
      <xdr:row>100</xdr:row>
      <xdr:rowOff>38100</xdr:rowOff>
    </xdr:from>
    <xdr:to>
      <xdr:col>10</xdr:col>
      <xdr:colOff>104775</xdr:colOff>
      <xdr:row>118</xdr:row>
      <xdr:rowOff>104775</xdr:rowOff>
    </xdr:to>
    <xdr:graphicFrame>
      <xdr:nvGraphicFramePr>
        <xdr:cNvPr id="8" name="Диаграмма 8"/>
        <xdr:cNvGraphicFramePr/>
      </xdr:nvGraphicFramePr>
      <xdr:xfrm>
        <a:off x="6981825" y="20526375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1190625</xdr:colOff>
      <xdr:row>21</xdr:row>
      <xdr:rowOff>104775</xdr:rowOff>
    </xdr:from>
    <xdr:to>
      <xdr:col>9</xdr:col>
      <xdr:colOff>990600</xdr:colOff>
      <xdr:row>41</xdr:row>
      <xdr:rowOff>85725</xdr:rowOff>
    </xdr:to>
    <xdr:graphicFrame>
      <xdr:nvGraphicFramePr>
        <xdr:cNvPr id="1" name="Диаграмма 2"/>
        <xdr:cNvGraphicFramePr/>
      </xdr:nvGraphicFramePr>
      <xdr:xfrm>
        <a:off x="6667500" y="5534025"/>
        <a:ext cx="5610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21</xdr:row>
      <xdr:rowOff>85725</xdr:rowOff>
    </xdr:from>
    <xdr:to>
      <xdr:col>4</xdr:col>
      <xdr:colOff>695325</xdr:colOff>
      <xdr:row>41</xdr:row>
      <xdr:rowOff>76200</xdr:rowOff>
    </xdr:to>
    <xdr:graphicFrame>
      <xdr:nvGraphicFramePr>
        <xdr:cNvPr id="2" name="Диаграмма 3"/>
        <xdr:cNvGraphicFramePr/>
      </xdr:nvGraphicFramePr>
      <xdr:xfrm>
        <a:off x="523875" y="5514975"/>
        <a:ext cx="56483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60</xdr:row>
      <xdr:rowOff>47625</xdr:rowOff>
    </xdr:from>
    <xdr:to>
      <xdr:col>4</xdr:col>
      <xdr:colOff>866775</xdr:colOff>
      <xdr:row>78</xdr:row>
      <xdr:rowOff>114300</xdr:rowOff>
    </xdr:to>
    <xdr:graphicFrame>
      <xdr:nvGraphicFramePr>
        <xdr:cNvPr id="3" name="Диаграмма 4"/>
        <xdr:cNvGraphicFramePr/>
      </xdr:nvGraphicFramePr>
      <xdr:xfrm>
        <a:off x="704850" y="12915900"/>
        <a:ext cx="56388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59</xdr:row>
      <xdr:rowOff>190500</xdr:rowOff>
    </xdr:from>
    <xdr:to>
      <xdr:col>10</xdr:col>
      <xdr:colOff>1019175</xdr:colOff>
      <xdr:row>78</xdr:row>
      <xdr:rowOff>66675</xdr:rowOff>
    </xdr:to>
    <xdr:graphicFrame>
      <xdr:nvGraphicFramePr>
        <xdr:cNvPr id="4" name="Диаграмма 5"/>
        <xdr:cNvGraphicFramePr/>
      </xdr:nvGraphicFramePr>
      <xdr:xfrm>
        <a:off x="7820025" y="12868275"/>
        <a:ext cx="56578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zoomScale="85" zoomScaleNormal="85" zoomScalePageLayoutView="0" workbookViewId="0" topLeftCell="A106">
      <selection activeCell="E102" sqref="E102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52" t="s">
        <v>9</v>
      </c>
      <c r="C2" s="52"/>
      <c r="G2" s="51"/>
      <c r="H2" s="51"/>
      <c r="I2" s="51"/>
      <c r="J2" s="51"/>
      <c r="K2" s="51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3" t="s">
        <v>11</v>
      </c>
    </row>
    <row r="6" spans="2:12" ht="15">
      <c r="B6" s="36">
        <v>0</v>
      </c>
      <c r="C6" s="31">
        <f>'PWM-RPM-noise'!C6</f>
        <v>528</v>
      </c>
      <c r="D6" s="46">
        <f>'PWM-RPM-noise'!D6</f>
        <v>536.6</v>
      </c>
      <c r="E6" s="31">
        <f>'PWM-RPM-noise'!E6</f>
        <v>28.1</v>
      </c>
      <c r="F6" s="31">
        <v>61</v>
      </c>
      <c r="G6" s="31">
        <v>62</v>
      </c>
      <c r="H6" s="31">
        <v>64</v>
      </c>
      <c r="I6" s="31">
        <v>61</v>
      </c>
      <c r="J6" s="29">
        <f>AVERAGE(F6:I6)</f>
        <v>62</v>
      </c>
      <c r="K6" s="24">
        <f>MAX(F6:I6)</f>
        <v>64</v>
      </c>
      <c r="L6" s="30">
        <f>'PWM-RPM-noise'!F6</f>
        <v>0.04</v>
      </c>
    </row>
    <row r="7" spans="2:12" ht="15">
      <c r="B7" s="34">
        <v>0.1</v>
      </c>
      <c r="C7" s="32">
        <f>'PWM-RPM-noise'!C7</f>
        <v>531</v>
      </c>
      <c r="D7" s="39">
        <f>'PWM-RPM-noise'!D7</f>
        <v>538.2</v>
      </c>
      <c r="E7" s="32">
        <f>'PWM-RPM-noise'!E7</f>
        <v>28.1</v>
      </c>
      <c r="F7" s="13">
        <v>57</v>
      </c>
      <c r="G7" s="13">
        <v>57</v>
      </c>
      <c r="H7" s="13">
        <v>58</v>
      </c>
      <c r="I7" s="13">
        <v>54</v>
      </c>
      <c r="J7" s="25">
        <f aca="true" t="shared" si="0" ref="J7:J16">AVERAGE(F7:I7)</f>
        <v>56.5</v>
      </c>
      <c r="K7" s="8">
        <f aca="true" t="shared" si="1" ref="K7:K16">MAX(F7:I7)</f>
        <v>58</v>
      </c>
      <c r="L7" s="26">
        <f>'PWM-RPM-noise'!F7</f>
        <v>0.04</v>
      </c>
    </row>
    <row r="8" spans="2:12" ht="15">
      <c r="B8" s="34">
        <v>0.2</v>
      </c>
      <c r="C8" s="32">
        <f>'PWM-RPM-noise'!C8</f>
        <v>530</v>
      </c>
      <c r="D8" s="39">
        <f>'PWM-RPM-noise'!D8</f>
        <v>539.4</v>
      </c>
      <c r="E8" s="32">
        <f>'PWM-RPM-noise'!E8</f>
        <v>28.200000000000003</v>
      </c>
      <c r="F8" s="13">
        <v>50</v>
      </c>
      <c r="G8" s="13">
        <v>49</v>
      </c>
      <c r="H8" s="13">
        <v>49</v>
      </c>
      <c r="I8" s="13">
        <v>47</v>
      </c>
      <c r="J8" s="25">
        <f t="shared" si="0"/>
        <v>48.75</v>
      </c>
      <c r="K8" s="8">
        <f t="shared" si="1"/>
        <v>50</v>
      </c>
      <c r="L8" s="26">
        <f>'PWM-RPM-noise'!F8</f>
        <v>0.04</v>
      </c>
    </row>
    <row r="9" spans="2:12" ht="15">
      <c r="B9" s="34">
        <v>0.3</v>
      </c>
      <c r="C9" s="32">
        <f>'PWM-RPM-noise'!C9</f>
        <v>564</v>
      </c>
      <c r="D9" s="39">
        <f>'PWM-RPM-noise'!D9</f>
        <v>572.1</v>
      </c>
      <c r="E9" s="32">
        <f>'PWM-RPM-noise'!E9</f>
        <v>28.3</v>
      </c>
      <c r="F9" s="13">
        <v>44</v>
      </c>
      <c r="G9" s="13">
        <v>43</v>
      </c>
      <c r="H9" s="13">
        <v>44</v>
      </c>
      <c r="I9" s="13">
        <v>44</v>
      </c>
      <c r="J9" s="25">
        <f t="shared" si="0"/>
        <v>43.75</v>
      </c>
      <c r="K9" s="8">
        <f t="shared" si="1"/>
        <v>44</v>
      </c>
      <c r="L9" s="26">
        <f>'PWM-RPM-noise'!F9</f>
        <v>0.04</v>
      </c>
    </row>
    <row r="10" spans="2:12" ht="15">
      <c r="B10" s="34">
        <v>0.4</v>
      </c>
      <c r="C10" s="32">
        <f>'PWM-RPM-noise'!C10</f>
        <v>825</v>
      </c>
      <c r="D10" s="39">
        <f>'PWM-RPM-noise'!D10</f>
        <v>834.2</v>
      </c>
      <c r="E10" s="32">
        <f>'PWM-RPM-noise'!E10</f>
        <v>36.099999999999994</v>
      </c>
      <c r="F10" s="13">
        <v>43</v>
      </c>
      <c r="G10" s="13">
        <v>44</v>
      </c>
      <c r="H10" s="13">
        <v>45</v>
      </c>
      <c r="I10" s="13">
        <v>43</v>
      </c>
      <c r="J10" s="25">
        <f t="shared" si="0"/>
        <v>43.75</v>
      </c>
      <c r="K10" s="8">
        <f t="shared" si="1"/>
        <v>45</v>
      </c>
      <c r="L10" s="26">
        <f>'PWM-RPM-noise'!F10</f>
        <v>0.05</v>
      </c>
    </row>
    <row r="11" spans="2:12" ht="15">
      <c r="B11" s="34">
        <v>0.5</v>
      </c>
      <c r="C11" s="32">
        <f>'PWM-RPM-noise'!C11</f>
        <v>1178</v>
      </c>
      <c r="D11" s="39">
        <f>'PWM-RPM-noise'!D11</f>
        <v>1186.5</v>
      </c>
      <c r="E11" s="32">
        <f>'PWM-RPM-noise'!E11</f>
        <v>43.199999999999996</v>
      </c>
      <c r="F11" s="13">
        <v>45</v>
      </c>
      <c r="G11" s="13">
        <v>43</v>
      </c>
      <c r="H11" s="13">
        <v>43</v>
      </c>
      <c r="I11" s="13">
        <v>43</v>
      </c>
      <c r="J11" s="25">
        <f t="shared" si="0"/>
        <v>43.5</v>
      </c>
      <c r="K11" s="8">
        <f t="shared" si="1"/>
        <v>45</v>
      </c>
      <c r="L11" s="26">
        <f>'PWM-RPM-noise'!F11</f>
        <v>0.09</v>
      </c>
    </row>
    <row r="12" spans="2:12" ht="15">
      <c r="B12" s="34">
        <v>0.6</v>
      </c>
      <c r="C12" s="32">
        <f>'PWM-RPM-noise'!C12</f>
        <v>1485</v>
      </c>
      <c r="D12" s="39">
        <f>'PWM-RPM-noise'!D12</f>
        <v>1505.2</v>
      </c>
      <c r="E12" s="32">
        <f>'PWM-RPM-noise'!E12</f>
        <v>46.9</v>
      </c>
      <c r="F12" s="13">
        <v>43</v>
      </c>
      <c r="G12" s="13">
        <v>45</v>
      </c>
      <c r="H12" s="13">
        <v>43</v>
      </c>
      <c r="I12" s="13">
        <v>43</v>
      </c>
      <c r="J12" s="25">
        <f t="shared" si="0"/>
        <v>43.5</v>
      </c>
      <c r="K12" s="8">
        <f t="shared" si="1"/>
        <v>45</v>
      </c>
      <c r="L12" s="26">
        <f>'PWM-RPM-noise'!F12</f>
        <v>0.16</v>
      </c>
    </row>
    <row r="13" spans="2:12" ht="15">
      <c r="B13" s="34">
        <v>0.7</v>
      </c>
      <c r="C13" s="32">
        <f>'PWM-RPM-noise'!C13</f>
        <v>1870</v>
      </c>
      <c r="D13" s="39">
        <f>'PWM-RPM-noise'!D13</f>
        <v>1895.2</v>
      </c>
      <c r="E13" s="32">
        <f>'PWM-RPM-noise'!E13</f>
        <v>48.699999999999996</v>
      </c>
      <c r="F13" s="13">
        <v>43</v>
      </c>
      <c r="G13" s="13">
        <v>44</v>
      </c>
      <c r="H13" s="13">
        <v>43</v>
      </c>
      <c r="I13" s="13">
        <v>40</v>
      </c>
      <c r="J13" s="25">
        <f t="shared" si="0"/>
        <v>42.5</v>
      </c>
      <c r="K13" s="8">
        <f t="shared" si="1"/>
        <v>44</v>
      </c>
      <c r="L13" s="26">
        <f>'PWM-RPM-noise'!F13</f>
        <v>0.28</v>
      </c>
    </row>
    <row r="14" spans="2:12" ht="15">
      <c r="B14" s="34">
        <v>0.8</v>
      </c>
      <c r="C14" s="32">
        <f>'PWM-RPM-noise'!C14</f>
        <v>2090</v>
      </c>
      <c r="D14" s="39">
        <f>'PWM-RPM-noise'!D14</f>
        <v>2125.6</v>
      </c>
      <c r="E14" s="32">
        <f>'PWM-RPM-noise'!E14</f>
        <v>49.599999999999994</v>
      </c>
      <c r="F14" s="13">
        <v>40</v>
      </c>
      <c r="G14" s="13">
        <v>41</v>
      </c>
      <c r="H14" s="13">
        <v>39</v>
      </c>
      <c r="I14" s="13">
        <v>37</v>
      </c>
      <c r="J14" s="25">
        <f t="shared" si="0"/>
        <v>39.25</v>
      </c>
      <c r="K14" s="8">
        <f t="shared" si="1"/>
        <v>41</v>
      </c>
      <c r="L14" s="26">
        <f>'PWM-RPM-noise'!F14</f>
        <v>0.36</v>
      </c>
    </row>
    <row r="15" spans="2:12" ht="15">
      <c r="B15" s="34">
        <v>0.9</v>
      </c>
      <c r="C15" s="32">
        <f>'PWM-RPM-noise'!C15</f>
        <v>2154</v>
      </c>
      <c r="D15" s="39">
        <f>'PWM-RPM-noise'!D15</f>
        <v>2205.3</v>
      </c>
      <c r="E15" s="32">
        <f>'PWM-RPM-noise'!E15</f>
        <v>50.199999999999996</v>
      </c>
      <c r="F15" s="13">
        <v>39</v>
      </c>
      <c r="G15" s="13">
        <v>38</v>
      </c>
      <c r="H15" s="13">
        <v>39</v>
      </c>
      <c r="I15" s="13">
        <v>35</v>
      </c>
      <c r="J15" s="25">
        <f t="shared" si="0"/>
        <v>37.75</v>
      </c>
      <c r="K15" s="8">
        <f t="shared" si="1"/>
        <v>39</v>
      </c>
      <c r="L15" s="26">
        <f>'PWM-RPM-noise'!F15</f>
        <v>0.4</v>
      </c>
    </row>
    <row r="16" spans="2:12" ht="15.75" thickBot="1">
      <c r="B16" s="35">
        <v>1</v>
      </c>
      <c r="C16" s="33">
        <f>'PWM-RPM-noise'!C16</f>
        <v>2177</v>
      </c>
      <c r="D16" s="40">
        <f>'PWM-RPM-noise'!D16</f>
        <v>2211.4</v>
      </c>
      <c r="E16" s="33">
        <f>'PWM-RPM-noise'!E16</f>
        <v>50.599999999999994</v>
      </c>
      <c r="F16" s="14">
        <v>38</v>
      </c>
      <c r="G16" s="14">
        <v>38</v>
      </c>
      <c r="H16" s="14">
        <v>37</v>
      </c>
      <c r="I16" s="14">
        <v>35</v>
      </c>
      <c r="J16" s="27">
        <f t="shared" si="0"/>
        <v>37</v>
      </c>
      <c r="K16" s="11">
        <f t="shared" si="1"/>
        <v>38</v>
      </c>
      <c r="L16" s="28">
        <f>'PWM-RPM-noise'!F16</f>
        <v>0.42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3" t="s">
        <v>11</v>
      </c>
    </row>
    <row r="21" spans="2:12" ht="15">
      <c r="B21" s="19">
        <f>'PWM-RPM-noise'!B21</f>
        <v>1</v>
      </c>
      <c r="C21" s="24">
        <f>'PWM-RPM-noise'!C21</f>
        <v>0</v>
      </c>
      <c r="D21" s="24">
        <f>'PWM-RPM-noise'!D21</f>
        <v>0</v>
      </c>
      <c r="E21" s="24">
        <f>'PWM-RPM-noise'!E21</f>
        <v>0</v>
      </c>
      <c r="F21" s="24"/>
      <c r="G21" s="24"/>
      <c r="H21" s="24"/>
      <c r="I21" s="24"/>
      <c r="J21" s="29" t="e">
        <f>GEOMEAN(F21:I21)</f>
        <v>#NUM!</v>
      </c>
      <c r="K21" s="24">
        <f>MAX(F21:I21)</f>
        <v>0</v>
      </c>
      <c r="L21" s="30">
        <f>'PWM-RPM-noise'!F21</f>
        <v>0</v>
      </c>
    </row>
    <row r="22" spans="2:12" ht="15">
      <c r="B22" s="7">
        <f>'PWM-RPM-noise'!B22</f>
        <v>2</v>
      </c>
      <c r="C22" s="8">
        <f>'PWM-RPM-noise'!C22</f>
        <v>0</v>
      </c>
      <c r="D22" s="8">
        <f>'PWM-RPM-noise'!D22</f>
        <v>0</v>
      </c>
      <c r="E22" s="8">
        <f>'PWM-RPM-noise'!E22</f>
        <v>0</v>
      </c>
      <c r="F22" s="8"/>
      <c r="G22" s="8"/>
      <c r="H22" s="8"/>
      <c r="I22" s="8"/>
      <c r="J22" s="25" t="e">
        <f>GEOMEAN(F22:I22)</f>
        <v>#NUM!</v>
      </c>
      <c r="K22" s="8">
        <f aca="true" t="shared" si="2" ref="K22:K32">MAX(F22:I22)</f>
        <v>0</v>
      </c>
      <c r="L22" s="26">
        <f>'PWM-RPM-noise'!F22</f>
        <v>0</v>
      </c>
    </row>
    <row r="23" spans="2:12" ht="15">
      <c r="B23" s="7">
        <f>'PWM-RPM-noise'!B23</f>
        <v>3</v>
      </c>
      <c r="C23" s="8">
        <f>'PWM-RPM-noise'!C23</f>
        <v>0</v>
      </c>
      <c r="D23" s="8">
        <f>'PWM-RPM-noise'!D23</f>
        <v>0</v>
      </c>
      <c r="E23" s="8">
        <f>'PWM-RPM-noise'!E23</f>
        <v>0</v>
      </c>
      <c r="F23" s="8"/>
      <c r="G23" s="8"/>
      <c r="H23" s="8"/>
      <c r="I23" s="8"/>
      <c r="J23" s="25" t="e">
        <f>GEOMEAN(F23:I23)</f>
        <v>#NUM!</v>
      </c>
      <c r="K23" s="8">
        <f t="shared" si="2"/>
        <v>0</v>
      </c>
      <c r="L23" s="26">
        <f>'PWM-RPM-noise'!F23</f>
        <v>0</v>
      </c>
    </row>
    <row r="24" spans="2:12" ht="15">
      <c r="B24" s="7">
        <f>'PWM-RPM-noise'!B24</f>
        <v>4</v>
      </c>
      <c r="C24" s="8">
        <f>'PWM-RPM-noise'!C24</f>
        <v>554</v>
      </c>
      <c r="D24" s="37">
        <f>'PWM-RPM-noise'!D24</f>
        <v>562.5</v>
      </c>
      <c r="E24" s="8">
        <f>'PWM-RPM-noise'!E24</f>
        <v>28.3</v>
      </c>
      <c r="F24" s="8">
        <v>52</v>
      </c>
      <c r="G24" s="8">
        <v>53</v>
      </c>
      <c r="H24" s="8">
        <v>51</v>
      </c>
      <c r="I24" s="8">
        <v>54</v>
      </c>
      <c r="J24" s="25">
        <f aca="true" t="shared" si="3" ref="J24:J32">AVERAGE(F24:I24)</f>
        <v>52.5</v>
      </c>
      <c r="K24" s="8">
        <f t="shared" si="2"/>
        <v>54</v>
      </c>
      <c r="L24" s="26">
        <f>'PWM-RPM-noise'!F24</f>
        <v>0.07</v>
      </c>
    </row>
    <row r="25" spans="2:12" ht="15">
      <c r="B25" s="7">
        <f>'PWM-RPM-noise'!B25</f>
        <v>5</v>
      </c>
      <c r="C25" s="8">
        <f>'PWM-RPM-noise'!C25</f>
        <v>840</v>
      </c>
      <c r="D25" s="37">
        <f>'PWM-RPM-noise'!D25</f>
        <v>853.6</v>
      </c>
      <c r="E25" s="8">
        <f>'PWM-RPM-noise'!E25</f>
        <v>35.8</v>
      </c>
      <c r="F25" s="8">
        <v>47</v>
      </c>
      <c r="G25" s="8">
        <v>47</v>
      </c>
      <c r="H25" s="8">
        <v>46</v>
      </c>
      <c r="I25" s="8">
        <v>45</v>
      </c>
      <c r="J25" s="25">
        <f t="shared" si="3"/>
        <v>46.25</v>
      </c>
      <c r="K25" s="8">
        <f t="shared" si="2"/>
        <v>47</v>
      </c>
      <c r="L25" s="26">
        <f>'PWM-RPM-noise'!F25</f>
        <v>0.12</v>
      </c>
    </row>
    <row r="26" spans="2:12" ht="15">
      <c r="B26" s="7">
        <f>'PWM-RPM-noise'!B26</f>
        <v>6</v>
      </c>
      <c r="C26" s="8">
        <f>'PWM-RPM-noise'!C26</f>
        <v>1094</v>
      </c>
      <c r="D26" s="37">
        <f>'PWM-RPM-noise'!D26</f>
        <v>1111.3</v>
      </c>
      <c r="E26" s="8">
        <f>'PWM-RPM-noise'!E26</f>
        <v>43.1</v>
      </c>
      <c r="F26" s="8">
        <v>46</v>
      </c>
      <c r="G26" s="8">
        <v>45</v>
      </c>
      <c r="H26" s="8">
        <v>44</v>
      </c>
      <c r="I26" s="8">
        <v>42</v>
      </c>
      <c r="J26" s="25">
        <f t="shared" si="3"/>
        <v>44.25</v>
      </c>
      <c r="K26" s="8">
        <f t="shared" si="2"/>
        <v>46</v>
      </c>
      <c r="L26" s="26">
        <f>'PWM-RPM-noise'!F26</f>
        <v>0.17</v>
      </c>
    </row>
    <row r="27" spans="2:12" ht="15">
      <c r="B27" s="7">
        <f>'PWM-RPM-noise'!B27</f>
        <v>7</v>
      </c>
      <c r="C27" s="8">
        <f>'PWM-RPM-noise'!C27</f>
        <v>1318</v>
      </c>
      <c r="D27" s="37">
        <f>'PWM-RPM-noise'!D27</f>
        <v>1354.2</v>
      </c>
      <c r="E27" s="8">
        <f>'PWM-RPM-noise'!E27</f>
        <v>44.9</v>
      </c>
      <c r="F27" s="8">
        <v>44</v>
      </c>
      <c r="G27" s="8">
        <v>43</v>
      </c>
      <c r="H27" s="8">
        <v>43</v>
      </c>
      <c r="I27" s="8">
        <v>44</v>
      </c>
      <c r="J27" s="25">
        <f t="shared" si="3"/>
        <v>43.5</v>
      </c>
      <c r="K27" s="8">
        <f t="shared" si="2"/>
        <v>44</v>
      </c>
      <c r="L27" s="26">
        <f>'PWM-RPM-noise'!F27</f>
        <v>0.21</v>
      </c>
    </row>
    <row r="28" spans="2:12" ht="15">
      <c r="B28" s="7">
        <f>'PWM-RPM-noise'!B28</f>
        <v>8</v>
      </c>
      <c r="C28" s="8">
        <f>'PWM-RPM-noise'!C28</f>
        <v>1513</v>
      </c>
      <c r="D28" s="37">
        <f>'PWM-RPM-noise'!D28</f>
        <v>1541.2</v>
      </c>
      <c r="E28" s="8">
        <f>'PWM-RPM-noise'!E28</f>
        <v>47.3</v>
      </c>
      <c r="F28" s="8">
        <v>44</v>
      </c>
      <c r="G28" s="8">
        <v>42</v>
      </c>
      <c r="H28" s="8">
        <v>42</v>
      </c>
      <c r="I28" s="8">
        <v>45</v>
      </c>
      <c r="J28" s="25">
        <f t="shared" si="3"/>
        <v>43.25</v>
      </c>
      <c r="K28" s="8">
        <f t="shared" si="2"/>
        <v>45</v>
      </c>
      <c r="L28" s="26">
        <f>'PWM-RPM-noise'!F28</f>
        <v>0.25</v>
      </c>
    </row>
    <row r="29" spans="2:12" ht="15">
      <c r="B29" s="7">
        <f>'PWM-RPM-noise'!B29</f>
        <v>9</v>
      </c>
      <c r="C29" s="8">
        <f>'PWM-RPM-noise'!C29</f>
        <v>1702</v>
      </c>
      <c r="D29" s="37">
        <f>'PWM-RPM-noise'!D29</f>
        <v>1727.5</v>
      </c>
      <c r="E29" s="8">
        <f>'PWM-RPM-noise'!E29</f>
        <v>48.199999999999996</v>
      </c>
      <c r="F29" s="8">
        <v>42</v>
      </c>
      <c r="G29" s="8">
        <v>44</v>
      </c>
      <c r="H29" s="8">
        <v>43</v>
      </c>
      <c r="I29" s="8">
        <v>41</v>
      </c>
      <c r="J29" s="25">
        <f t="shared" si="3"/>
        <v>42.5</v>
      </c>
      <c r="K29" s="8">
        <f t="shared" si="2"/>
        <v>44</v>
      </c>
      <c r="L29" s="26">
        <f>'PWM-RPM-noise'!F29</f>
        <v>0.3</v>
      </c>
    </row>
    <row r="30" spans="2:12" ht="15">
      <c r="B30" s="7">
        <f>'PWM-RPM-noise'!B30</f>
        <v>10</v>
      </c>
      <c r="C30" s="8">
        <f>'PWM-RPM-noise'!C30</f>
        <v>1870</v>
      </c>
      <c r="D30" s="37">
        <f>'PWM-RPM-noise'!D30</f>
        <v>1902.3</v>
      </c>
      <c r="E30" s="8">
        <f>'PWM-RPM-noise'!E30</f>
        <v>49</v>
      </c>
      <c r="F30" s="8">
        <v>41</v>
      </c>
      <c r="G30" s="8">
        <v>42</v>
      </c>
      <c r="H30" s="8">
        <v>42</v>
      </c>
      <c r="I30" s="8">
        <v>41</v>
      </c>
      <c r="J30" s="25">
        <f t="shared" si="3"/>
        <v>41.5</v>
      </c>
      <c r="K30" s="8">
        <f t="shared" si="2"/>
        <v>42</v>
      </c>
      <c r="L30" s="26">
        <f>'PWM-RPM-noise'!F30</f>
        <v>0.34</v>
      </c>
    </row>
    <row r="31" spans="2:12" ht="15">
      <c r="B31" s="7">
        <f>'PWM-RPM-noise'!B31</f>
        <v>11</v>
      </c>
      <c r="C31" s="8">
        <f>'PWM-RPM-noise'!C31</f>
        <v>2027</v>
      </c>
      <c r="D31" s="37">
        <f>'PWM-RPM-noise'!D31</f>
        <v>2065.2</v>
      </c>
      <c r="E31" s="8">
        <f>'PWM-RPM-noise'!E31</f>
        <v>49.5</v>
      </c>
      <c r="F31" s="8">
        <v>43</v>
      </c>
      <c r="G31" s="8">
        <v>41</v>
      </c>
      <c r="H31" s="8">
        <v>40</v>
      </c>
      <c r="I31" s="8">
        <v>38</v>
      </c>
      <c r="J31" s="25">
        <f t="shared" si="3"/>
        <v>40.5</v>
      </c>
      <c r="K31" s="8">
        <f t="shared" si="2"/>
        <v>43</v>
      </c>
      <c r="L31" s="26">
        <f>'PWM-RPM-noise'!F31</f>
        <v>0.37</v>
      </c>
    </row>
    <row r="32" spans="2:12" ht="15.75" thickBot="1">
      <c r="B32" s="10">
        <f>'PWM-RPM-noise'!B32</f>
        <v>12</v>
      </c>
      <c r="C32" s="11">
        <f>'PWM-RPM-noise'!C32</f>
        <v>2178</v>
      </c>
      <c r="D32" s="38">
        <f>'PWM-RPM-noise'!D32</f>
        <v>2218.5</v>
      </c>
      <c r="E32" s="11">
        <f>'PWM-RPM-noise'!E32</f>
        <v>51.1</v>
      </c>
      <c r="F32" s="11">
        <v>39</v>
      </c>
      <c r="G32" s="11">
        <v>38</v>
      </c>
      <c r="H32" s="11">
        <v>38</v>
      </c>
      <c r="I32" s="11">
        <v>36</v>
      </c>
      <c r="J32" s="27">
        <f t="shared" si="3"/>
        <v>37.75</v>
      </c>
      <c r="K32" s="11">
        <f t="shared" si="2"/>
        <v>39</v>
      </c>
      <c r="L32" s="28">
        <f>'PWM-RPM-noise'!F32</f>
        <v>0.41</v>
      </c>
    </row>
    <row r="34" spans="2:6" ht="15">
      <c r="B34" t="s">
        <v>16</v>
      </c>
      <c r="F34" t="s">
        <v>17</v>
      </c>
    </row>
    <row r="38" ht="15">
      <c r="M38" s="45"/>
    </row>
    <row r="39" ht="15">
      <c r="M39" s="45"/>
    </row>
    <row r="40" ht="15">
      <c r="M40" s="45"/>
    </row>
    <row r="56" spans="2:6" ht="15">
      <c r="B56" t="s">
        <v>18</v>
      </c>
      <c r="F56" t="s">
        <v>19</v>
      </c>
    </row>
    <row r="79" spans="2:6" ht="15">
      <c r="B79" t="s">
        <v>22</v>
      </c>
      <c r="F79" t="s">
        <v>23</v>
      </c>
    </row>
    <row r="100" spans="2:6" ht="15">
      <c r="B100" t="s">
        <v>24</v>
      </c>
      <c r="F100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tabSelected="1" zoomScale="70" zoomScaleNormal="70" zoomScalePageLayoutView="0" workbookViewId="0" topLeftCell="A79">
      <selection activeCell="I88" sqref="I88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3" t="s">
        <v>9</v>
      </c>
      <c r="C2" s="53"/>
      <c r="G2" s="51"/>
      <c r="H2" s="51"/>
      <c r="I2" s="51"/>
      <c r="J2" s="51"/>
      <c r="K2" s="51"/>
      <c r="L2" s="51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2" t="s">
        <v>11</v>
      </c>
    </row>
    <row r="6" spans="2:12" ht="15">
      <c r="B6" s="36">
        <v>0</v>
      </c>
      <c r="C6" s="31">
        <f>'PWM-RPM-noise'!C6</f>
        <v>528</v>
      </c>
      <c r="D6" s="39">
        <f>'PWM-RPM-noise'!D6</f>
        <v>536.6</v>
      </c>
      <c r="E6" s="31">
        <f>'PWM-RPM-noise'!E6</f>
        <v>28.1</v>
      </c>
      <c r="F6" s="47">
        <v>90</v>
      </c>
      <c r="G6" s="47">
        <v>90</v>
      </c>
      <c r="H6" s="47">
        <v>90</v>
      </c>
      <c r="I6" s="47">
        <v>90</v>
      </c>
      <c r="J6" s="29">
        <f>AVERAGE(F6:I6)</f>
        <v>90</v>
      </c>
      <c r="K6" s="24">
        <f>MAX(F6:I6)</f>
        <v>90</v>
      </c>
      <c r="L6" s="30">
        <f>'PWM-RPM-noise'!F6</f>
        <v>0.04</v>
      </c>
    </row>
    <row r="7" spans="2:12" ht="15">
      <c r="B7" s="34">
        <v>0.1</v>
      </c>
      <c r="C7" s="32">
        <f>'PWM-RPM-noise'!C7</f>
        <v>531</v>
      </c>
      <c r="D7" s="39">
        <f>'PWM-RPM-noise'!D7</f>
        <v>538.2</v>
      </c>
      <c r="E7" s="32">
        <f>'PWM-RPM-noise'!E7</f>
        <v>28.1</v>
      </c>
      <c r="F7" s="47">
        <v>90</v>
      </c>
      <c r="G7" s="47">
        <v>90</v>
      </c>
      <c r="H7" s="47">
        <v>90</v>
      </c>
      <c r="I7" s="47">
        <v>90</v>
      </c>
      <c r="J7" s="25">
        <f>AVERAGE(F7:I7)</f>
        <v>90</v>
      </c>
      <c r="K7" s="8">
        <f aca="true" t="shared" si="0" ref="K7:K16">MAX(F7:I7)</f>
        <v>90</v>
      </c>
      <c r="L7" s="26">
        <f>'PWM-RPM-noise'!F7</f>
        <v>0.04</v>
      </c>
    </row>
    <row r="8" spans="2:12" ht="15">
      <c r="B8" s="34">
        <v>0.2</v>
      </c>
      <c r="C8" s="32">
        <f>'PWM-RPM-noise'!C8</f>
        <v>530</v>
      </c>
      <c r="D8" s="39">
        <f>'PWM-RPM-noise'!D8</f>
        <v>539.4</v>
      </c>
      <c r="E8" s="32">
        <f>'PWM-RPM-noise'!E8</f>
        <v>28.200000000000003</v>
      </c>
      <c r="F8" s="47">
        <v>90</v>
      </c>
      <c r="G8" s="47">
        <v>90</v>
      </c>
      <c r="H8" s="47">
        <v>90</v>
      </c>
      <c r="I8" s="47">
        <v>90</v>
      </c>
      <c r="J8" s="25">
        <f aca="true" t="shared" si="1" ref="J8:J16">AVERAGE(F8:I8)</f>
        <v>90</v>
      </c>
      <c r="K8" s="8">
        <f t="shared" si="0"/>
        <v>90</v>
      </c>
      <c r="L8" s="26">
        <f>'PWM-RPM-noise'!F8</f>
        <v>0.04</v>
      </c>
    </row>
    <row r="9" spans="2:12" ht="15">
      <c r="B9" s="34">
        <v>0.3</v>
      </c>
      <c r="C9" s="32">
        <f>'PWM-RPM-noise'!C9</f>
        <v>564</v>
      </c>
      <c r="D9" s="39">
        <f>'PWM-RPM-noise'!D9</f>
        <v>572.1</v>
      </c>
      <c r="E9" s="32">
        <f>'PWM-RPM-noise'!E9</f>
        <v>28.3</v>
      </c>
      <c r="F9" s="47">
        <v>90</v>
      </c>
      <c r="G9" s="47">
        <v>90</v>
      </c>
      <c r="H9" s="47">
        <v>90</v>
      </c>
      <c r="I9" s="47">
        <v>90</v>
      </c>
      <c r="J9" s="25">
        <f t="shared" si="1"/>
        <v>90</v>
      </c>
      <c r="K9" s="8">
        <f t="shared" si="0"/>
        <v>90</v>
      </c>
      <c r="L9" s="26">
        <f>'PWM-RPM-noise'!F9</f>
        <v>0.04</v>
      </c>
    </row>
    <row r="10" spans="2:12" ht="15">
      <c r="B10" s="34">
        <v>0.4</v>
      </c>
      <c r="C10" s="32">
        <f>'PWM-RPM-noise'!C10</f>
        <v>825</v>
      </c>
      <c r="D10" s="39">
        <f>'PWM-RPM-noise'!D10</f>
        <v>834.2</v>
      </c>
      <c r="E10" s="32">
        <f>'PWM-RPM-noise'!E10</f>
        <v>36.099999999999994</v>
      </c>
      <c r="F10" s="13">
        <v>80</v>
      </c>
      <c r="G10" s="13">
        <v>74</v>
      </c>
      <c r="H10" s="13">
        <v>76</v>
      </c>
      <c r="I10" s="13">
        <v>78</v>
      </c>
      <c r="J10" s="25">
        <f t="shared" si="1"/>
        <v>77</v>
      </c>
      <c r="K10" s="8">
        <f t="shared" si="0"/>
        <v>80</v>
      </c>
      <c r="L10" s="26">
        <f>'PWM-RPM-noise'!F10</f>
        <v>0.05</v>
      </c>
    </row>
    <row r="11" spans="2:12" ht="15">
      <c r="B11" s="34">
        <v>0.5</v>
      </c>
      <c r="C11" s="32">
        <f>'PWM-RPM-noise'!C11</f>
        <v>1178</v>
      </c>
      <c r="D11" s="39">
        <f>'PWM-RPM-noise'!D11</f>
        <v>1186.5</v>
      </c>
      <c r="E11" s="32">
        <f>'PWM-RPM-noise'!E11</f>
        <v>43.199999999999996</v>
      </c>
      <c r="F11" s="13">
        <v>75</v>
      </c>
      <c r="G11" s="13">
        <v>74</v>
      </c>
      <c r="H11" s="13">
        <v>71</v>
      </c>
      <c r="I11" s="13">
        <v>72</v>
      </c>
      <c r="J11" s="25">
        <f t="shared" si="1"/>
        <v>73</v>
      </c>
      <c r="K11" s="8">
        <f t="shared" si="0"/>
        <v>75</v>
      </c>
      <c r="L11" s="26">
        <f>'PWM-RPM-noise'!F11</f>
        <v>0.09</v>
      </c>
    </row>
    <row r="12" spans="2:12" ht="15">
      <c r="B12" s="34">
        <v>0.6</v>
      </c>
      <c r="C12" s="32">
        <f>'PWM-RPM-noise'!C12</f>
        <v>1485</v>
      </c>
      <c r="D12" s="39">
        <f>'PWM-RPM-noise'!D12</f>
        <v>1505.2</v>
      </c>
      <c r="E12" s="32">
        <f>'PWM-RPM-noise'!E12</f>
        <v>46.9</v>
      </c>
      <c r="F12" s="13">
        <v>72</v>
      </c>
      <c r="G12" s="13">
        <v>73</v>
      </c>
      <c r="H12" s="13">
        <v>73</v>
      </c>
      <c r="I12" s="13">
        <v>73</v>
      </c>
      <c r="J12" s="25">
        <f t="shared" si="1"/>
        <v>72.75</v>
      </c>
      <c r="K12" s="8">
        <f t="shared" si="0"/>
        <v>73</v>
      </c>
      <c r="L12" s="26">
        <f>'PWM-RPM-noise'!F12</f>
        <v>0.16</v>
      </c>
    </row>
    <row r="13" spans="2:12" ht="15">
      <c r="B13" s="34">
        <v>0.7</v>
      </c>
      <c r="C13" s="32">
        <f>'PWM-RPM-noise'!C13</f>
        <v>1870</v>
      </c>
      <c r="D13" s="39">
        <f>'PWM-RPM-noise'!D13</f>
        <v>1895.2</v>
      </c>
      <c r="E13" s="32">
        <f>'PWM-RPM-noise'!E13</f>
        <v>48.699999999999996</v>
      </c>
      <c r="F13" s="13">
        <v>72</v>
      </c>
      <c r="G13" s="13">
        <v>73</v>
      </c>
      <c r="H13" s="13">
        <v>72</v>
      </c>
      <c r="I13" s="13">
        <v>73</v>
      </c>
      <c r="J13" s="25">
        <f t="shared" si="1"/>
        <v>72.5</v>
      </c>
      <c r="K13" s="8">
        <f t="shared" si="0"/>
        <v>73</v>
      </c>
      <c r="L13" s="26">
        <f>'PWM-RPM-noise'!F13</f>
        <v>0.28</v>
      </c>
    </row>
    <row r="14" spans="2:12" ht="15">
      <c r="B14" s="34">
        <v>0.8</v>
      </c>
      <c r="C14" s="32">
        <f>'PWM-RPM-noise'!C14</f>
        <v>2090</v>
      </c>
      <c r="D14" s="39">
        <f>'PWM-RPM-noise'!D14</f>
        <v>2125.6</v>
      </c>
      <c r="E14" s="32">
        <f>'PWM-RPM-noise'!E14</f>
        <v>49.599999999999994</v>
      </c>
      <c r="F14" s="13">
        <v>72</v>
      </c>
      <c r="G14" s="13">
        <v>72</v>
      </c>
      <c r="H14" s="13">
        <v>73</v>
      </c>
      <c r="I14" s="13">
        <v>71</v>
      </c>
      <c r="J14" s="25">
        <f t="shared" si="1"/>
        <v>72</v>
      </c>
      <c r="K14" s="8">
        <f t="shared" si="0"/>
        <v>73</v>
      </c>
      <c r="L14" s="26">
        <f>'PWM-RPM-noise'!F14</f>
        <v>0.36</v>
      </c>
    </row>
    <row r="15" spans="2:12" ht="15">
      <c r="B15" s="34">
        <v>0.9</v>
      </c>
      <c r="C15" s="32">
        <f>'PWM-RPM-noise'!C15</f>
        <v>2154</v>
      </c>
      <c r="D15" s="39">
        <f>'PWM-RPM-noise'!D15</f>
        <v>2205.3</v>
      </c>
      <c r="E15" s="32">
        <f>'PWM-RPM-noise'!E15</f>
        <v>50.199999999999996</v>
      </c>
      <c r="F15" s="13">
        <v>73</v>
      </c>
      <c r="G15" s="13">
        <v>69</v>
      </c>
      <c r="H15" s="13">
        <v>70</v>
      </c>
      <c r="I15" s="13">
        <v>71</v>
      </c>
      <c r="J15" s="25">
        <f t="shared" si="1"/>
        <v>70.75</v>
      </c>
      <c r="K15" s="8">
        <f t="shared" si="0"/>
        <v>73</v>
      </c>
      <c r="L15" s="26">
        <f>'PWM-RPM-noise'!F15</f>
        <v>0.4</v>
      </c>
    </row>
    <row r="16" spans="2:12" ht="15.75" thickBot="1">
      <c r="B16" s="35">
        <v>1</v>
      </c>
      <c r="C16" s="33">
        <f>'PWM-RPM-noise'!C16</f>
        <v>2177</v>
      </c>
      <c r="D16" s="40">
        <f>'PWM-RPM-noise'!D16</f>
        <v>2211.4</v>
      </c>
      <c r="E16" s="33">
        <f>'PWM-RPM-noise'!E16</f>
        <v>50.599999999999994</v>
      </c>
      <c r="F16" s="14">
        <v>74</v>
      </c>
      <c r="G16" s="14">
        <v>72</v>
      </c>
      <c r="H16" s="14">
        <v>70</v>
      </c>
      <c r="I16" s="14">
        <v>71</v>
      </c>
      <c r="J16" s="27">
        <f t="shared" si="1"/>
        <v>71.75</v>
      </c>
      <c r="K16" s="11">
        <f t="shared" si="0"/>
        <v>74</v>
      </c>
      <c r="L16" s="28">
        <f>'PWM-RPM-noise'!F16</f>
        <v>0.42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6" t="s">
        <v>1</v>
      </c>
      <c r="D19" s="6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3" t="s">
        <v>11</v>
      </c>
      <c r="M19" s="18"/>
      <c r="N19" s="18"/>
      <c r="O19" s="18"/>
    </row>
    <row r="20" spans="2:15" ht="15">
      <c r="B20" s="19">
        <f>'PWM-RPM-noise'!B21</f>
        <v>1</v>
      </c>
      <c r="C20" s="24">
        <f>'PWM-RPM-noise'!C21</f>
        <v>0</v>
      </c>
      <c r="D20" s="24">
        <f>'PWM-RPM-noise'!D21</f>
        <v>0</v>
      </c>
      <c r="E20" s="24">
        <f>'PWM-RPM-noise'!E21</f>
        <v>0</v>
      </c>
      <c r="F20" s="48"/>
      <c r="G20" s="48"/>
      <c r="H20" s="48"/>
      <c r="I20" s="48"/>
      <c r="J20" s="29" t="e">
        <f>GEOMEAN(F20:I20)</f>
        <v>#NUM!</v>
      </c>
      <c r="K20" s="24">
        <f aca="true" t="shared" si="2" ref="K20:K30">MAX(F20:I20)</f>
        <v>0</v>
      </c>
      <c r="L20" s="30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0</v>
      </c>
      <c r="D21" s="8">
        <f>'PWM-RPM-noise'!D22</f>
        <v>0</v>
      </c>
      <c r="E21" s="8">
        <f>'PWM-RPM-noise'!E22</f>
        <v>0</v>
      </c>
      <c r="F21" s="47"/>
      <c r="G21" s="47"/>
      <c r="H21" s="47"/>
      <c r="I21" s="47"/>
      <c r="J21" s="25" t="e">
        <f>GEOMEAN(F21:I21)</f>
        <v>#NUM!</v>
      </c>
      <c r="K21" s="8">
        <f t="shared" si="2"/>
        <v>0</v>
      </c>
      <c r="L21" s="26">
        <f>'PWM-RPM-noise'!F22</f>
        <v>0</v>
      </c>
      <c r="M21" s="18"/>
      <c r="N21" s="18"/>
      <c r="O21" s="18"/>
    </row>
    <row r="22" spans="2:15" ht="15">
      <c r="B22" s="7">
        <f>'PWM-RPM-noise'!B23</f>
        <v>3</v>
      </c>
      <c r="C22" s="8">
        <f>'PWM-RPM-noise'!C23</f>
        <v>0</v>
      </c>
      <c r="D22" s="8">
        <f>'PWM-RPM-noise'!D23</f>
        <v>0</v>
      </c>
      <c r="E22" s="8">
        <f>'PWM-RPM-noise'!E23</f>
        <v>0</v>
      </c>
      <c r="F22" s="47"/>
      <c r="G22" s="47"/>
      <c r="H22" s="47"/>
      <c r="I22" s="47"/>
      <c r="J22" s="25" t="e">
        <f>GEOMEAN(F22:I22)</f>
        <v>#NUM!</v>
      </c>
      <c r="K22" s="8">
        <f t="shared" si="2"/>
        <v>0</v>
      </c>
      <c r="L22" s="26">
        <f>'PWM-RPM-noise'!F23</f>
        <v>0</v>
      </c>
      <c r="M22" s="18"/>
      <c r="N22" s="18"/>
      <c r="O22" s="18"/>
    </row>
    <row r="23" spans="2:15" ht="15">
      <c r="B23" s="7">
        <f>'PWM-RPM-noise'!B24</f>
        <v>4</v>
      </c>
      <c r="C23" s="8">
        <f>'PWM-RPM-noise'!C24</f>
        <v>554</v>
      </c>
      <c r="D23" s="37">
        <f>'PWM-RPM-noise'!D24</f>
        <v>562.5</v>
      </c>
      <c r="E23" s="8">
        <f>'PWM-RPM-noise'!E24</f>
        <v>28.3</v>
      </c>
      <c r="F23" s="47">
        <v>90</v>
      </c>
      <c r="G23" s="47">
        <v>90</v>
      </c>
      <c r="H23" s="47">
        <v>90</v>
      </c>
      <c r="I23" s="47">
        <v>90</v>
      </c>
      <c r="J23" s="25">
        <f>AVERAGE(F23:I23)</f>
        <v>90</v>
      </c>
      <c r="K23" s="8">
        <f t="shared" si="2"/>
        <v>90</v>
      </c>
      <c r="L23" s="26">
        <f>'PWM-RPM-noise'!F24</f>
        <v>0.07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840</v>
      </c>
      <c r="D24" s="37">
        <f>'PWM-RPM-noise'!D25</f>
        <v>853.6</v>
      </c>
      <c r="E24" s="8">
        <f>'PWM-RPM-noise'!E25</f>
        <v>35.8</v>
      </c>
      <c r="F24" s="47">
        <v>88</v>
      </c>
      <c r="G24" s="47">
        <v>81</v>
      </c>
      <c r="H24" s="47">
        <v>82</v>
      </c>
      <c r="I24" s="47">
        <v>86</v>
      </c>
      <c r="J24" s="25">
        <f aca="true" t="shared" si="3" ref="J24:J31">AVERAGE(F24:I24)</f>
        <v>84.25</v>
      </c>
      <c r="K24" s="8">
        <f t="shared" si="2"/>
        <v>88</v>
      </c>
      <c r="L24" s="26">
        <f>'PWM-RPM-noise'!F25</f>
        <v>0.12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1094</v>
      </c>
      <c r="D25" s="37">
        <f>'PWM-RPM-noise'!D26</f>
        <v>1111.3</v>
      </c>
      <c r="E25" s="8">
        <f>'PWM-RPM-noise'!E26</f>
        <v>43.1</v>
      </c>
      <c r="F25" s="32">
        <v>85</v>
      </c>
      <c r="G25" s="32">
        <v>80</v>
      </c>
      <c r="H25" s="32">
        <v>81</v>
      </c>
      <c r="I25" s="32">
        <v>83</v>
      </c>
      <c r="J25" s="25">
        <f t="shared" si="3"/>
        <v>82.25</v>
      </c>
      <c r="K25" s="8">
        <f t="shared" si="2"/>
        <v>85</v>
      </c>
      <c r="L25" s="26">
        <f>'PWM-RPM-noise'!F26</f>
        <v>0.17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1318</v>
      </c>
      <c r="D26" s="37">
        <f>'PWM-RPM-noise'!D27</f>
        <v>1354.2</v>
      </c>
      <c r="E26" s="8">
        <f>'PWM-RPM-noise'!E27</f>
        <v>44.9</v>
      </c>
      <c r="F26" s="8">
        <v>80</v>
      </c>
      <c r="G26" s="8">
        <v>77</v>
      </c>
      <c r="H26" s="8">
        <v>77</v>
      </c>
      <c r="I26" s="8">
        <v>80</v>
      </c>
      <c r="J26" s="25">
        <f t="shared" si="3"/>
        <v>78.5</v>
      </c>
      <c r="K26" s="8">
        <f t="shared" si="2"/>
        <v>80</v>
      </c>
      <c r="L26" s="26">
        <f>'PWM-RPM-noise'!F27</f>
        <v>0.21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1513</v>
      </c>
      <c r="D27" s="37">
        <f>'PWM-RPM-noise'!D28</f>
        <v>1541.2</v>
      </c>
      <c r="E27" s="8">
        <f>'PWM-RPM-noise'!E28</f>
        <v>47.3</v>
      </c>
      <c r="F27" s="8">
        <v>78</v>
      </c>
      <c r="G27" s="8">
        <v>75</v>
      </c>
      <c r="H27" s="8">
        <v>75</v>
      </c>
      <c r="I27" s="8">
        <v>77</v>
      </c>
      <c r="J27" s="25">
        <f t="shared" si="3"/>
        <v>76.25</v>
      </c>
      <c r="K27" s="8">
        <f t="shared" si="2"/>
        <v>78</v>
      </c>
      <c r="L27" s="26">
        <f>'PWM-RPM-noise'!F28</f>
        <v>0.25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1702</v>
      </c>
      <c r="D28" s="37">
        <f>'PWM-RPM-noise'!D29</f>
        <v>1727.5</v>
      </c>
      <c r="E28" s="8">
        <f>'PWM-RPM-noise'!E29</f>
        <v>48.199999999999996</v>
      </c>
      <c r="F28" s="8">
        <v>77</v>
      </c>
      <c r="G28" s="8">
        <v>72</v>
      </c>
      <c r="H28" s="8">
        <v>73</v>
      </c>
      <c r="I28" s="8">
        <v>75</v>
      </c>
      <c r="J28" s="25">
        <f t="shared" si="3"/>
        <v>74.25</v>
      </c>
      <c r="K28" s="8">
        <f t="shared" si="2"/>
        <v>77</v>
      </c>
      <c r="L28" s="26">
        <f>'PWM-RPM-noise'!F29</f>
        <v>0.3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1870</v>
      </c>
      <c r="D29" s="37">
        <f>'PWM-RPM-noise'!D30</f>
        <v>1902.3</v>
      </c>
      <c r="E29" s="8">
        <f>'PWM-RPM-noise'!E30</f>
        <v>49</v>
      </c>
      <c r="F29" s="8">
        <v>74</v>
      </c>
      <c r="G29" s="8">
        <v>70</v>
      </c>
      <c r="H29" s="8">
        <v>70</v>
      </c>
      <c r="I29" s="8">
        <v>72</v>
      </c>
      <c r="J29" s="25">
        <f t="shared" si="3"/>
        <v>71.5</v>
      </c>
      <c r="K29" s="8">
        <f t="shared" si="2"/>
        <v>74</v>
      </c>
      <c r="L29" s="26">
        <f>'PWM-RPM-noise'!F30</f>
        <v>0.34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2027</v>
      </c>
      <c r="D30" s="37">
        <f>'PWM-RPM-noise'!D31</f>
        <v>2065.2</v>
      </c>
      <c r="E30" s="8">
        <f>'PWM-RPM-noise'!E31</f>
        <v>49.5</v>
      </c>
      <c r="F30" s="8">
        <v>73</v>
      </c>
      <c r="G30" s="8">
        <v>69</v>
      </c>
      <c r="H30" s="8">
        <v>70</v>
      </c>
      <c r="I30" s="8">
        <v>68</v>
      </c>
      <c r="J30" s="25">
        <f t="shared" si="3"/>
        <v>70</v>
      </c>
      <c r="K30" s="8">
        <f t="shared" si="2"/>
        <v>73</v>
      </c>
      <c r="L30" s="26">
        <f>'PWM-RPM-noise'!F31</f>
        <v>0.37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2178</v>
      </c>
      <c r="D31" s="38">
        <f>'PWM-RPM-noise'!D32</f>
        <v>2218.5</v>
      </c>
      <c r="E31" s="11">
        <f>'PWM-RPM-noise'!E32</f>
        <v>51.1</v>
      </c>
      <c r="F31" s="11">
        <v>71</v>
      </c>
      <c r="G31" s="11">
        <v>68</v>
      </c>
      <c r="H31" s="11">
        <v>68</v>
      </c>
      <c r="I31" s="11">
        <v>70</v>
      </c>
      <c r="J31" s="27">
        <f t="shared" si="3"/>
        <v>69.25</v>
      </c>
      <c r="K31" s="11">
        <f>MAX(F31:I31)</f>
        <v>71</v>
      </c>
      <c r="L31" s="28">
        <f>'PWM-RPM-noise'!F32</f>
        <v>0.41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2">
    <mergeCell ref="G2:L2"/>
    <mergeCell ref="B2:C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5"/>
  <sheetViews>
    <sheetView zoomScalePageLayoutView="0" workbookViewId="0" topLeftCell="A1">
      <selection activeCell="H11" sqref="H11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13"/>
      <c r="C3" s="12"/>
      <c r="D3" s="13"/>
      <c r="E3" s="13"/>
      <c r="F3" s="13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2" t="s">
        <v>11</v>
      </c>
    </row>
    <row r="6" spans="2:6" ht="15">
      <c r="B6" s="34">
        <v>0</v>
      </c>
      <c r="C6" s="31">
        <v>528</v>
      </c>
      <c r="D6" s="20">
        <v>536.6</v>
      </c>
      <c r="E6" s="50">
        <v>28.1</v>
      </c>
      <c r="F6" s="30">
        <v>0.04</v>
      </c>
    </row>
    <row r="7" spans="2:6" ht="15">
      <c r="B7" s="34">
        <v>0.1</v>
      </c>
      <c r="C7" s="32">
        <v>531</v>
      </c>
      <c r="D7" s="13">
        <v>538.2</v>
      </c>
      <c r="E7" s="13">
        <v>28.1</v>
      </c>
      <c r="F7" s="26">
        <v>0.04</v>
      </c>
    </row>
    <row r="8" spans="2:6" ht="15">
      <c r="B8" s="34">
        <v>0.2</v>
      </c>
      <c r="C8" s="32">
        <v>530</v>
      </c>
      <c r="D8" s="13">
        <v>539.4</v>
      </c>
      <c r="E8" s="13">
        <v>28.200000000000003</v>
      </c>
      <c r="F8" s="26">
        <v>0.04</v>
      </c>
    </row>
    <row r="9" spans="2:6" ht="15">
      <c r="B9" s="34">
        <v>0.3</v>
      </c>
      <c r="C9" s="32">
        <v>564</v>
      </c>
      <c r="D9" s="13">
        <v>572.1</v>
      </c>
      <c r="E9" s="13">
        <v>28.3</v>
      </c>
      <c r="F9" s="26">
        <v>0.04</v>
      </c>
    </row>
    <row r="10" spans="2:6" ht="15">
      <c r="B10" s="34">
        <v>0.4</v>
      </c>
      <c r="C10" s="32">
        <v>825</v>
      </c>
      <c r="D10" s="13">
        <v>834.2</v>
      </c>
      <c r="E10" s="32">
        <v>36.099999999999994</v>
      </c>
      <c r="F10" s="26">
        <v>0.05</v>
      </c>
    </row>
    <row r="11" spans="2:6" ht="15">
      <c r="B11" s="34">
        <v>0.5</v>
      </c>
      <c r="C11" s="32">
        <v>1178</v>
      </c>
      <c r="D11" s="13">
        <v>1186.5</v>
      </c>
      <c r="E11" s="32">
        <v>43.199999999999996</v>
      </c>
      <c r="F11" s="26">
        <v>0.09</v>
      </c>
    </row>
    <row r="12" spans="2:6" ht="15">
      <c r="B12" s="34">
        <v>0.6</v>
      </c>
      <c r="C12" s="32">
        <v>1485</v>
      </c>
      <c r="D12" s="13">
        <v>1505.2</v>
      </c>
      <c r="E12" s="13">
        <v>46.9</v>
      </c>
      <c r="F12" s="26">
        <v>0.16</v>
      </c>
    </row>
    <row r="13" spans="2:6" ht="15">
      <c r="B13" s="34">
        <v>0.7</v>
      </c>
      <c r="C13" s="32">
        <v>1870</v>
      </c>
      <c r="D13" s="13">
        <v>1895.2</v>
      </c>
      <c r="E13" s="32">
        <v>48.699999999999996</v>
      </c>
      <c r="F13" s="26">
        <v>0.28</v>
      </c>
    </row>
    <row r="14" spans="2:6" ht="15">
      <c r="B14" s="34">
        <v>0.8</v>
      </c>
      <c r="C14" s="32">
        <v>2090</v>
      </c>
      <c r="D14" s="13">
        <v>2125.6</v>
      </c>
      <c r="E14" s="32">
        <v>49.599999999999994</v>
      </c>
      <c r="F14" s="26">
        <v>0.36</v>
      </c>
    </row>
    <row r="15" spans="2:6" ht="15">
      <c r="B15" s="34">
        <v>0.9</v>
      </c>
      <c r="C15" s="13">
        <v>2154</v>
      </c>
      <c r="D15" s="13">
        <v>2205.3</v>
      </c>
      <c r="E15" s="13">
        <v>50.199999999999996</v>
      </c>
      <c r="F15" s="26">
        <v>0.4</v>
      </c>
    </row>
    <row r="16" spans="2:6" ht="15.75" thickBot="1">
      <c r="B16" s="35">
        <v>1</v>
      </c>
      <c r="C16" s="14">
        <v>2177</v>
      </c>
      <c r="D16" s="14">
        <v>2211.4</v>
      </c>
      <c r="E16" s="49">
        <v>50.599999999999994</v>
      </c>
      <c r="F16" s="28">
        <v>0.42</v>
      </c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2" t="s">
        <v>11</v>
      </c>
    </row>
    <row r="21" spans="2:6" ht="15">
      <c r="B21" s="7">
        <v>1</v>
      </c>
      <c r="C21" s="8"/>
      <c r="D21" s="37"/>
      <c r="E21" s="8"/>
      <c r="F21" s="9"/>
    </row>
    <row r="22" spans="2:6" ht="15">
      <c r="B22" s="7">
        <v>2</v>
      </c>
      <c r="C22" s="8"/>
      <c r="D22" s="37"/>
      <c r="E22" s="8"/>
      <c r="F22" s="26"/>
    </row>
    <row r="23" spans="2:6" ht="15">
      <c r="B23" s="7">
        <v>3</v>
      </c>
      <c r="C23" s="8"/>
      <c r="D23" s="8"/>
      <c r="E23" s="8"/>
      <c r="F23" s="26"/>
    </row>
    <row r="24" spans="2:6" ht="15">
      <c r="B24" s="7">
        <v>4</v>
      </c>
      <c r="C24" s="21">
        <v>554</v>
      </c>
      <c r="D24" s="8">
        <v>562.5</v>
      </c>
      <c r="E24" s="13">
        <v>28.3</v>
      </c>
      <c r="F24" s="26">
        <v>0.07</v>
      </c>
    </row>
    <row r="25" spans="2:6" ht="15">
      <c r="B25" s="7">
        <v>5</v>
      </c>
      <c r="C25" s="21">
        <v>840</v>
      </c>
      <c r="D25" s="8">
        <v>853.6</v>
      </c>
      <c r="E25" s="8">
        <v>35.8</v>
      </c>
      <c r="F25" s="26">
        <v>0.12</v>
      </c>
    </row>
    <row r="26" spans="2:6" ht="15">
      <c r="B26" s="7">
        <v>6</v>
      </c>
      <c r="C26" s="21">
        <v>1094</v>
      </c>
      <c r="D26" s="8">
        <v>1111.3</v>
      </c>
      <c r="E26" s="32">
        <v>43.1</v>
      </c>
      <c r="F26" s="26">
        <v>0.17</v>
      </c>
    </row>
    <row r="27" spans="2:6" ht="15">
      <c r="B27" s="7">
        <v>7</v>
      </c>
      <c r="C27" s="21">
        <v>1318</v>
      </c>
      <c r="D27" s="8">
        <v>1354.2</v>
      </c>
      <c r="E27" s="21">
        <v>44.9</v>
      </c>
      <c r="F27" s="26">
        <v>0.21</v>
      </c>
    </row>
    <row r="28" spans="2:6" ht="15">
      <c r="B28" s="7">
        <v>8</v>
      </c>
      <c r="C28" s="21">
        <v>1513</v>
      </c>
      <c r="D28" s="8">
        <v>1541.2</v>
      </c>
      <c r="E28" s="21">
        <v>47.3</v>
      </c>
      <c r="F28" s="26">
        <v>0.25</v>
      </c>
    </row>
    <row r="29" spans="2:6" ht="15">
      <c r="B29" s="7">
        <v>9</v>
      </c>
      <c r="C29" s="21">
        <v>1702</v>
      </c>
      <c r="D29" s="8">
        <v>1727.5</v>
      </c>
      <c r="E29" s="21">
        <v>48.199999999999996</v>
      </c>
      <c r="F29" s="26">
        <v>0.3</v>
      </c>
    </row>
    <row r="30" spans="2:6" ht="15">
      <c r="B30" s="7">
        <v>10</v>
      </c>
      <c r="C30" s="21">
        <v>1870</v>
      </c>
      <c r="D30" s="8">
        <v>1902.3</v>
      </c>
      <c r="E30" s="21">
        <v>49</v>
      </c>
      <c r="F30" s="26">
        <v>0.34</v>
      </c>
    </row>
    <row r="31" spans="2:6" ht="15">
      <c r="B31" s="7">
        <v>11</v>
      </c>
      <c r="C31" s="21">
        <v>2027</v>
      </c>
      <c r="D31" s="8">
        <v>2065.2</v>
      </c>
      <c r="E31" s="21">
        <v>49.5</v>
      </c>
      <c r="F31" s="26">
        <v>0.37</v>
      </c>
    </row>
    <row r="32" spans="2:6" ht="15.75" thickBot="1">
      <c r="B32" s="10">
        <v>12</v>
      </c>
      <c r="C32" s="14">
        <v>2178</v>
      </c>
      <c r="D32" s="14">
        <v>2218.5</v>
      </c>
      <c r="E32" s="49">
        <v>51.1</v>
      </c>
      <c r="F32" s="28">
        <v>0.41</v>
      </c>
    </row>
    <row r="33" spans="3:6" ht="15.75" thickBot="1">
      <c r="C33" s="1"/>
      <c r="D33" s="1"/>
      <c r="E33" s="1"/>
      <c r="F33" s="1"/>
    </row>
    <row r="34" spans="2:3" ht="15">
      <c r="B34" s="41" t="s">
        <v>13</v>
      </c>
      <c r="C34" s="42">
        <v>4.1</v>
      </c>
    </row>
    <row r="35" spans="2:3" ht="15.75" thickBot="1">
      <c r="B35" s="43" t="s">
        <v>14</v>
      </c>
      <c r="C35" s="44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2015-09-02T23:55:37Z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