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6915" tabRatio="925" activeTab="0"/>
  </bookViews>
  <sheets>
    <sheet name="Results" sheetId="1" r:id="rId1"/>
    <sheet name="Diagrams" sheetId="2" r:id="rId2"/>
  </sheets>
  <definedNames/>
  <calcPr fullCalcOnLoad="1"/>
</workbook>
</file>

<file path=xl/sharedStrings.xml><?xml version="1.0" encoding="utf-8"?>
<sst xmlns="http://schemas.openxmlformats.org/spreadsheetml/2006/main" count="1103" uniqueCount="133">
  <si>
    <t>CPU Render</t>
  </si>
  <si>
    <t>Graphics</t>
  </si>
  <si>
    <t>Hardware Shaders</t>
  </si>
  <si>
    <t>Maya</t>
  </si>
  <si>
    <t>GFX</t>
  </si>
  <si>
    <t>CPU</t>
  </si>
  <si>
    <t>Render</t>
  </si>
  <si>
    <t>Lightwave</t>
  </si>
  <si>
    <t>Pro/ENGINEER</t>
  </si>
  <si>
    <t>CPU Related tasks</t>
  </si>
  <si>
    <t>Graphics Relatsed tasks</t>
  </si>
  <si>
    <t>SolidWorks</t>
  </si>
  <si>
    <t>Photoshop</t>
  </si>
  <si>
    <t>VisualStudio</t>
  </si>
  <si>
    <t>UGS NX</t>
  </si>
  <si>
    <t>Blur</t>
  </si>
  <si>
    <t>Color</t>
  </si>
  <si>
    <t>Filters</t>
  </si>
  <si>
    <t>Light</t>
  </si>
  <si>
    <t>Rotate</t>
  </si>
  <si>
    <t>Sharp</t>
  </si>
  <si>
    <t>Size</t>
  </si>
  <si>
    <t>Transform</t>
  </si>
  <si>
    <t>Maple</t>
  </si>
  <si>
    <t>Mathematica</t>
  </si>
  <si>
    <t>Internal</t>
  </si>
  <si>
    <t>MMA</t>
  </si>
  <si>
    <t>MATLAB</t>
  </si>
  <si>
    <t>LU</t>
  </si>
  <si>
    <t>FFT</t>
  </si>
  <si>
    <t>ODE</t>
  </si>
  <si>
    <t>Sparse</t>
  </si>
  <si>
    <t>2D</t>
  </si>
  <si>
    <t>3D</t>
  </si>
  <si>
    <t>PHP Calculator</t>
  </si>
  <si>
    <t>PHPSpeed</t>
  </si>
  <si>
    <t>Synthetic PHP</t>
  </si>
  <si>
    <t>Synthetic MySQL</t>
  </si>
  <si>
    <t>Synthetic Read/Write</t>
  </si>
  <si>
    <t>Real World PHP</t>
  </si>
  <si>
    <t>Real World PHP &amp; MySQL</t>
  </si>
  <si>
    <t>Server</t>
  </si>
  <si>
    <t>7-Zip</t>
  </si>
  <si>
    <t>WinRAR</t>
  </si>
  <si>
    <t>Ultimate ZIP</t>
  </si>
  <si>
    <t>FLAC</t>
  </si>
  <si>
    <t>LAME</t>
  </si>
  <si>
    <t>Musepack</t>
  </si>
  <si>
    <t>Vorbis</t>
  </si>
  <si>
    <t>Call of Duty 4</t>
  </si>
  <si>
    <t>Company of Heroes</t>
  </si>
  <si>
    <t>Call of Juarez</t>
  </si>
  <si>
    <t>Crysis</t>
  </si>
  <si>
    <t>S.T.A.L.K.E.R.</t>
  </si>
  <si>
    <t>Unreal Tournament 3</t>
  </si>
  <si>
    <t>World in Conflict</t>
  </si>
  <si>
    <t>ACDSee</t>
  </si>
  <si>
    <t>IrfanView</t>
  </si>
  <si>
    <t>xat.com Image Optimizer</t>
  </si>
  <si>
    <t>XnView</t>
  </si>
  <si>
    <t>Canopus ProCoder</t>
  </si>
  <si>
    <t>DivX</t>
  </si>
  <si>
    <t>x264</t>
  </si>
  <si>
    <t>XviD</t>
  </si>
  <si>
    <t>Group Score</t>
  </si>
  <si>
    <t>CAD/CAM</t>
  </si>
  <si>
    <t>3D MODELING</t>
  </si>
  <si>
    <t>COMPILE</t>
  </si>
  <si>
    <t>PROFESSIONAL PHOTO</t>
  </si>
  <si>
    <t>WEB SERVER</t>
  </si>
  <si>
    <t>ARCHIVATORS</t>
  </si>
  <si>
    <t>GAMES</t>
  </si>
  <si>
    <t>JPEG PROCESSING</t>
  </si>
  <si>
    <t>Total CPU</t>
  </si>
  <si>
    <t>Total Graphics</t>
  </si>
  <si>
    <t>Core 2 Quad Q6600</t>
  </si>
  <si>
    <t>—</t>
  </si>
  <si>
    <t>MEDIA ENCODING</t>
  </si>
  <si>
    <t>Core 2 Quad Q9300</t>
  </si>
  <si>
    <t>PRO</t>
  </si>
  <si>
    <t>HOME</t>
  </si>
  <si>
    <t>PRO SCORE</t>
  </si>
  <si>
    <t>HOME SCORE</t>
  </si>
  <si>
    <t>OVERALL SCORE</t>
  </si>
  <si>
    <t>SCIENCE</t>
  </si>
  <si>
    <t>3ds max</t>
  </si>
  <si>
    <t>Core 2 Duo E6600</t>
  </si>
  <si>
    <t>Core 2 Duo E7200</t>
  </si>
  <si>
    <t>Core 2 Duo E4700</t>
  </si>
  <si>
    <t>Core 2 Duo E4600</t>
  </si>
  <si>
    <t>Core 2 Duo E4500</t>
  </si>
  <si>
    <t>Core 2 Duo E4400</t>
  </si>
  <si>
    <t>Core 2 Duo E4300</t>
  </si>
  <si>
    <t>Core 2 Duo E8500</t>
  </si>
  <si>
    <t>Phenom X4 9550</t>
  </si>
  <si>
    <t>Phenom X3 8750</t>
  </si>
  <si>
    <t>Phenom X3 8450</t>
  </si>
  <si>
    <t>Athlon 64 X2 6400+</t>
  </si>
  <si>
    <t>Athlon 64 X2 6000+</t>
  </si>
  <si>
    <t>Phenom X4 9850</t>
  </si>
  <si>
    <t>Celeron 420</t>
  </si>
  <si>
    <t>Sempron LE-1100</t>
  </si>
  <si>
    <t>Core 2 Duo E6550</t>
  </si>
  <si>
    <t>Core 2 Duo E6850</t>
  </si>
  <si>
    <t>Core 2 Duo E8200</t>
  </si>
  <si>
    <t>Athlon 64 X2 4800+</t>
  </si>
  <si>
    <t>Core 2 Extreme QX9770</t>
  </si>
  <si>
    <t>Pentium E2140</t>
  </si>
  <si>
    <t>Athlon 64 X2 3600+</t>
  </si>
  <si>
    <t>Athlon 64 X2 4000+</t>
  </si>
  <si>
    <t>Athlon 64 X2 4400+</t>
  </si>
  <si>
    <t>Athlon 64 X2 5200+</t>
  </si>
  <si>
    <t>Athlon 64 X2 5600+</t>
  </si>
  <si>
    <t>Celeron E1200</t>
  </si>
  <si>
    <t>Celeron E1400</t>
  </si>
  <si>
    <t>Pentium E2160</t>
  </si>
  <si>
    <t>Pentium E2180</t>
  </si>
  <si>
    <t>Pentium E2200</t>
  </si>
  <si>
    <t>Pentium E2220</t>
  </si>
  <si>
    <t>Celeron 440</t>
  </si>
  <si>
    <t>Celeron 430</t>
  </si>
  <si>
    <t>Pentium E5200</t>
  </si>
  <si>
    <t>Sempron X2 2100</t>
  </si>
  <si>
    <t>Core i7 920</t>
  </si>
  <si>
    <t>Phenom II X4 940 (SB750)</t>
  </si>
  <si>
    <t>Paint.NET, мс</t>
  </si>
  <si>
    <t>Core i7 Extreme 965</t>
  </si>
  <si>
    <t>Phenom II X3 720</t>
  </si>
  <si>
    <t>Phenom II X4 810</t>
  </si>
  <si>
    <t>Phenom II X4 920</t>
  </si>
  <si>
    <t>Core 2 Quad Q8200</t>
  </si>
  <si>
    <t>Xeon X5560</t>
  </si>
  <si>
    <t>Core i7 950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</si>
</sst>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26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25"/>
      <color indexed="8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b/>
      <sz val="13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right"/>
    </xf>
    <xf numFmtId="21" fontId="0" fillId="33" borderId="11" xfId="0" applyNumberFormat="1" applyFill="1" applyBorder="1" applyAlignment="1">
      <alignment horizontal="right"/>
    </xf>
    <xf numFmtId="164" fontId="0" fillId="33" borderId="11" xfId="0" applyNumberForma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3" fillId="36" borderId="10" xfId="0" applyFont="1" applyFill="1" applyBorder="1" applyAlignment="1">
      <alignment/>
    </xf>
    <xf numFmtId="21" fontId="0" fillId="36" borderId="11" xfId="0" applyNumberFormat="1" applyFill="1" applyBorder="1" applyAlignment="1">
      <alignment horizontal="right"/>
    </xf>
    <xf numFmtId="2" fontId="0" fillId="36" borderId="11" xfId="0" applyNumberFormat="1" applyFill="1" applyBorder="1" applyAlignment="1">
      <alignment horizontal="right"/>
    </xf>
    <xf numFmtId="0" fontId="0" fillId="36" borderId="11" xfId="0" applyFill="1" applyBorder="1" applyAlignment="1">
      <alignment horizontal="right"/>
    </xf>
    <xf numFmtId="0" fontId="4" fillId="37" borderId="10" xfId="0" applyFont="1" applyFill="1" applyBorder="1" applyAlignment="1">
      <alignment/>
    </xf>
    <xf numFmtId="1" fontId="4" fillId="37" borderId="11" xfId="0" applyNumberFormat="1" applyFont="1" applyFill="1" applyBorder="1" applyAlignment="1">
      <alignment horizontal="right"/>
    </xf>
    <xf numFmtId="0" fontId="7" fillId="37" borderId="10" xfId="0" applyFont="1" applyFill="1" applyBorder="1" applyAlignment="1">
      <alignment/>
    </xf>
    <xf numFmtId="1" fontId="0" fillId="33" borderId="11" xfId="0" applyNumberFormat="1" applyFill="1" applyBorder="1" applyAlignment="1">
      <alignment horizontal="right"/>
    </xf>
    <xf numFmtId="166" fontId="0" fillId="33" borderId="11" xfId="0" applyNumberFormat="1" applyFill="1" applyBorder="1" applyAlignment="1">
      <alignment horizontal="right"/>
    </xf>
    <xf numFmtId="166" fontId="0" fillId="36" borderId="11" xfId="0" applyNumberFormat="1" applyFill="1" applyBorder="1" applyAlignment="1">
      <alignment horizontal="right"/>
    </xf>
    <xf numFmtId="0" fontId="0" fillId="36" borderId="11" xfId="0" applyNumberFormat="1" applyFill="1" applyBorder="1" applyAlignment="1">
      <alignment horizontal="right"/>
    </xf>
    <xf numFmtId="0" fontId="11" fillId="34" borderId="10" xfId="0" applyFont="1" applyFill="1" applyBorder="1" applyAlignment="1">
      <alignment/>
    </xf>
    <xf numFmtId="1" fontId="11" fillId="34" borderId="11" xfId="0" applyNumberFormat="1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11" fillId="35" borderId="11" xfId="0" applyFont="1" applyFill="1" applyBorder="1" applyAlignment="1">
      <alignment horizontal="center"/>
    </xf>
    <xf numFmtId="1" fontId="11" fillId="35" borderId="11" xfId="0" applyNumberFormat="1" applyFont="1" applyFill="1" applyBorder="1" applyAlignment="1">
      <alignment horizontal="right"/>
    </xf>
    <xf numFmtId="0" fontId="11" fillId="38" borderId="10" xfId="0" applyFont="1" applyFill="1" applyBorder="1" applyAlignment="1">
      <alignment/>
    </xf>
    <xf numFmtId="1" fontId="11" fillId="38" borderId="11" xfId="0" applyNumberFormat="1" applyFont="1" applyFill="1" applyBorder="1" applyAlignment="1">
      <alignment horizontal="right"/>
    </xf>
    <xf numFmtId="164" fontId="0" fillId="33" borderId="10" xfId="0" applyNumberFormat="1" applyFill="1" applyBorder="1" applyAlignment="1">
      <alignment horizontal="right"/>
    </xf>
    <xf numFmtId="21" fontId="0" fillId="36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3D MODELING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Results!$B$12:$AS$12</c:f>
              <c:numCache>
                <c:ptCount val="44"/>
                <c:pt idx="0">
                  <c:v>31.29335115782777</c:v>
                </c:pt>
                <c:pt idx="1">
                  <c:v>47.73171219200947</c:v>
                </c:pt>
                <c:pt idx="2">
                  <c:v>52.09345655902296</c:v>
                </c:pt>
                <c:pt idx="3">
                  <c:v>56.027769073323604</c:v>
                </c:pt>
                <c:pt idx="4">
                  <c:v>61.63046555995854</c:v>
                </c:pt>
                <c:pt idx="5">
                  <c:v>65.6147534270731</c:v>
                </c:pt>
                <c:pt idx="6">
                  <c:v>70.65915237957122</c:v>
                </c:pt>
                <c:pt idx="7">
                  <c:v>72.94184840439466</c:v>
                </c:pt>
                <c:pt idx="8">
                  <c:v>80.4419408055901</c:v>
                </c:pt>
                <c:pt idx="9">
                  <c:v>83.87782533871645</c:v>
                </c:pt>
                <c:pt idx="10">
                  <c:v>74.2135352575388</c:v>
                </c:pt>
                <c:pt idx="11">
                  <c:v>82.11474051686302</c:v>
                </c:pt>
                <c:pt idx="12">
                  <c:v>83.01299958001805</c:v>
                </c:pt>
                <c:pt idx="13">
                  <c:v>92.57783824477693</c:v>
                </c:pt>
                <c:pt idx="14">
                  <c:v>98.80748076172962</c:v>
                </c:pt>
                <c:pt idx="15">
                  <c:v>100.40505826613445</c:v>
                </c:pt>
                <c:pt idx="16">
                  <c:v>104.98744415671419</c:v>
                </c:pt>
                <c:pt idx="17">
                  <c:v>111.64017470412735</c:v>
                </c:pt>
                <c:pt idx="18">
                  <c:v>31.985217687903674</c:v>
                </c:pt>
                <c:pt idx="19">
                  <c:v>34.533867654574124</c:v>
                </c:pt>
                <c:pt idx="20">
                  <c:v>37.02667321294155</c:v>
                </c:pt>
                <c:pt idx="21">
                  <c:v>41.69352558280329</c:v>
                </c:pt>
                <c:pt idx="22">
                  <c:v>48.01988724795336</c:v>
                </c:pt>
                <c:pt idx="23">
                  <c:v>53.64211803977177</c:v>
                </c:pt>
                <c:pt idx="24">
                  <c:v>57.04944553326079</c:v>
                </c:pt>
                <c:pt idx="25">
                  <c:v>61.54854851430848</c:v>
                </c:pt>
                <c:pt idx="26">
                  <c:v>65.1637034933929</c:v>
                </c:pt>
                <c:pt idx="27">
                  <c:v>68.72273496766452</c:v>
                </c:pt>
                <c:pt idx="28">
                  <c:v>80.87764367634482</c:v>
                </c:pt>
                <c:pt idx="29">
                  <c:v>61.991653976799306</c:v>
                </c:pt>
                <c:pt idx="30">
                  <c:v>66.81863669563361</c:v>
                </c:pt>
                <c:pt idx="31">
                  <c:v>72.36199109934425</c:v>
                </c:pt>
                <c:pt idx="32">
                  <c:v>77.31611771631036</c:v>
                </c:pt>
                <c:pt idx="33">
                  <c:v>83.57556501479701</c:v>
                </c:pt>
                <c:pt idx="34">
                  <c:v>83.54909175777594</c:v>
                </c:pt>
                <c:pt idx="35">
                  <c:v>81.53957500943339</c:v>
                </c:pt>
                <c:pt idx="36">
                  <c:v>102.36008033606643</c:v>
                </c:pt>
                <c:pt idx="37">
                  <c:v>87.3582244843387</c:v>
                </c:pt>
                <c:pt idx="38">
                  <c:v>95.05309593701188</c:v>
                </c:pt>
                <c:pt idx="39">
                  <c:v>109.91558495784743</c:v>
                </c:pt>
                <c:pt idx="40">
                  <c:v>99.99999999999999</c:v>
                </c:pt>
                <c:pt idx="41">
                  <c:v>94.99661721043677</c:v>
                </c:pt>
                <c:pt idx="42">
                  <c:v>105.33974088178194</c:v>
                </c:pt>
                <c:pt idx="43">
                  <c:v>132.36292995635557</c:v>
                </c:pt>
              </c:numCache>
            </c:numRef>
          </c:val>
        </c:ser>
        <c:axId val="45312854"/>
        <c:axId val="5162503"/>
      </c:barChart>
      <c:catAx>
        <c:axId val="453128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62503"/>
        <c:crosses val="autoZero"/>
        <c:auto val="1"/>
        <c:lblOffset val="100"/>
        <c:tickLblSkip val="1"/>
        <c:noMultiLvlLbl val="0"/>
      </c:catAx>
      <c:valAx>
        <c:axId val="5162503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312854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JPEG PROCESSING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Results!$B$93:$AS$93</c:f>
              <c:numCache>
                <c:ptCount val="44"/>
                <c:pt idx="0">
                  <c:v>29.692625058628412</c:v>
                </c:pt>
                <c:pt idx="1">
                  <c:v>48.69427511887246</c:v>
                </c:pt>
                <c:pt idx="2">
                  <c:v>53.53954406249718</c:v>
                </c:pt>
                <c:pt idx="3">
                  <c:v>58.51307845482774</c:v>
                </c:pt>
                <c:pt idx="4">
                  <c:v>64.9635361392299</c:v>
                </c:pt>
                <c:pt idx="5">
                  <c:v>69.07046031382932</c:v>
                </c:pt>
                <c:pt idx="6">
                  <c:v>74.36693713622618</c:v>
                </c:pt>
                <c:pt idx="7">
                  <c:v>79.42820710607803</c:v>
                </c:pt>
                <c:pt idx="8">
                  <c:v>83.93353467078859</c:v>
                </c:pt>
                <c:pt idx="9">
                  <c:v>89.00364316005697</c:v>
                </c:pt>
                <c:pt idx="10">
                  <c:v>66.8551049975536</c:v>
                </c:pt>
                <c:pt idx="11">
                  <c:v>75.6685255483388</c:v>
                </c:pt>
                <c:pt idx="12">
                  <c:v>73.7006423368475</c:v>
                </c:pt>
                <c:pt idx="13">
                  <c:v>82.88824306595265</c:v>
                </c:pt>
                <c:pt idx="14">
                  <c:v>92.06113070934406</c:v>
                </c:pt>
                <c:pt idx="15">
                  <c:v>90.88279134914792</c:v>
                </c:pt>
                <c:pt idx="16">
                  <c:v>96.38343535026254</c:v>
                </c:pt>
                <c:pt idx="17">
                  <c:v>104.04364276089046</c:v>
                </c:pt>
                <c:pt idx="18">
                  <c:v>41.309732592116994</c:v>
                </c:pt>
                <c:pt idx="19">
                  <c:v>45.24112133997661</c:v>
                </c:pt>
                <c:pt idx="20">
                  <c:v>50.02953016915179</c:v>
                </c:pt>
                <c:pt idx="21">
                  <c:v>50.657880983669344</c:v>
                </c:pt>
                <c:pt idx="22">
                  <c:v>61.2242837618841</c:v>
                </c:pt>
                <c:pt idx="23">
                  <c:v>56.5937716149946</c:v>
                </c:pt>
                <c:pt idx="24">
                  <c:v>62.088741984103606</c:v>
                </c:pt>
                <c:pt idx="25">
                  <c:v>68.3154920379554</c:v>
                </c:pt>
                <c:pt idx="26">
                  <c:v>73.87638109832527</c:v>
                </c:pt>
                <c:pt idx="27">
                  <c:v>78.75146818162308</c:v>
                </c:pt>
                <c:pt idx="28">
                  <c:v>90.09427230947598</c:v>
                </c:pt>
                <c:pt idx="29">
                  <c:v>65.48567709611854</c:v>
                </c:pt>
                <c:pt idx="30">
                  <c:v>70.74216874935802</c:v>
                </c:pt>
                <c:pt idx="31">
                  <c:v>76.67736086450681</c:v>
                </c:pt>
                <c:pt idx="32">
                  <c:v>82.96666310713469</c:v>
                </c:pt>
                <c:pt idx="33">
                  <c:v>90.83259643037236</c:v>
                </c:pt>
                <c:pt idx="34">
                  <c:v>84.93726560216132</c:v>
                </c:pt>
                <c:pt idx="35">
                  <c:v>86.21363899874726</c:v>
                </c:pt>
                <c:pt idx="36">
                  <c:v>106.37047157219254</c:v>
                </c:pt>
                <c:pt idx="37">
                  <c:v>95.41725549225151</c:v>
                </c:pt>
                <c:pt idx="38">
                  <c:v>98.13455904501022</c:v>
                </c:pt>
                <c:pt idx="39">
                  <c:v>116.72003739799821</c:v>
                </c:pt>
                <c:pt idx="40">
                  <c:v>100.00000000000003</c:v>
                </c:pt>
                <c:pt idx="41">
                  <c:v>96.67631430617078</c:v>
                </c:pt>
                <c:pt idx="42">
                  <c:v>107.35086056603396</c:v>
                </c:pt>
                <c:pt idx="43">
                  <c:v>136.20446757790086</c:v>
                </c:pt>
              </c:numCache>
            </c:numRef>
          </c:val>
        </c:ser>
        <c:axId val="10968592"/>
        <c:axId val="31608465"/>
      </c:barChart>
      <c:catAx>
        <c:axId val="109685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608465"/>
        <c:crosses val="autoZero"/>
        <c:auto val="1"/>
        <c:lblOffset val="100"/>
        <c:tickLblSkip val="1"/>
        <c:noMultiLvlLbl val="0"/>
      </c:catAx>
      <c:valAx>
        <c:axId val="31608465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968592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HOME SCORE</a:t>
            </a:r>
          </a:p>
        </c:rich>
      </c:tx>
      <c:layout>
        <c:manualLayout>
          <c:xMode val="factor"/>
          <c:yMode val="factor"/>
          <c:x val="-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Results!$B$94:$AS$94</c:f>
              <c:numCache>
                <c:ptCount val="44"/>
                <c:pt idx="0">
                  <c:v>31.720990395515486</c:v>
                </c:pt>
                <c:pt idx="1">
                  <c:v>54.40841837790087</c:v>
                </c:pt>
                <c:pt idx="2">
                  <c:v>61.6264495198457</c:v>
                </c:pt>
                <c:pt idx="3">
                  <c:v>65.40635890205651</c:v>
                </c:pt>
                <c:pt idx="4">
                  <c:v>70.56547216080205</c:v>
                </c:pt>
                <c:pt idx="5">
                  <c:v>73.84074829540072</c:v>
                </c:pt>
                <c:pt idx="6">
                  <c:v>79.25136325083469</c:v>
                </c:pt>
                <c:pt idx="7">
                  <c:v>83.12121328799229</c:v>
                </c:pt>
                <c:pt idx="8">
                  <c:v>88.94189061057097</c:v>
                </c:pt>
                <c:pt idx="9">
                  <c:v>93.91650939063328</c:v>
                </c:pt>
                <c:pt idx="10">
                  <c:v>78.43238716558018</c:v>
                </c:pt>
                <c:pt idx="11">
                  <c:v>86.4760212316396</c:v>
                </c:pt>
                <c:pt idx="12">
                  <c:v>83.82947503297396</c:v>
                </c:pt>
                <c:pt idx="13">
                  <c:v>92.01720416875636</c:v>
                </c:pt>
                <c:pt idx="14">
                  <c:v>104.93251836300107</c:v>
                </c:pt>
                <c:pt idx="15">
                  <c:v>101.21748922642989</c:v>
                </c:pt>
                <c:pt idx="16">
                  <c:v>107.3290927683338</c:v>
                </c:pt>
                <c:pt idx="17">
                  <c:v>113.50510032757441</c:v>
                </c:pt>
                <c:pt idx="18">
                  <c:v>40.25084482840566</c:v>
                </c:pt>
                <c:pt idx="19">
                  <c:v>44.07657482056344</c:v>
                </c:pt>
                <c:pt idx="20">
                  <c:v>48.22867046303737</c:v>
                </c:pt>
                <c:pt idx="21">
                  <c:v>53.72792073009414</c:v>
                </c:pt>
                <c:pt idx="22">
                  <c:v>62.95612025186945</c:v>
                </c:pt>
                <c:pt idx="23">
                  <c:v>60.82832937667238</c:v>
                </c:pt>
                <c:pt idx="24">
                  <c:v>65.44832902756197</c:v>
                </c:pt>
                <c:pt idx="25">
                  <c:v>70.38057924034713</c:v>
                </c:pt>
                <c:pt idx="26">
                  <c:v>75.21437599329462</c:v>
                </c:pt>
                <c:pt idx="27">
                  <c:v>79.30523310917825</c:v>
                </c:pt>
                <c:pt idx="28">
                  <c:v>88.44405308951914</c:v>
                </c:pt>
                <c:pt idx="29">
                  <c:v>69.13535963110185</c:v>
                </c:pt>
                <c:pt idx="30">
                  <c:v>73.86387847896863</c:v>
                </c:pt>
                <c:pt idx="31">
                  <c:v>79.16928858343569</c:v>
                </c:pt>
                <c:pt idx="32">
                  <c:v>84.47207344206674</c:v>
                </c:pt>
                <c:pt idx="33">
                  <c:v>90.26439400363925</c:v>
                </c:pt>
                <c:pt idx="34">
                  <c:v>91.95434135230775</c:v>
                </c:pt>
                <c:pt idx="35">
                  <c:v>91.45985717194185</c:v>
                </c:pt>
                <c:pt idx="36">
                  <c:v>110.16372222989799</c:v>
                </c:pt>
                <c:pt idx="37">
                  <c:v>97.16196579376653</c:v>
                </c:pt>
                <c:pt idx="38">
                  <c:v>105.33539431441308</c:v>
                </c:pt>
                <c:pt idx="39">
                  <c:v>119.94591176634054</c:v>
                </c:pt>
                <c:pt idx="40">
                  <c:v>99.99999999999997</c:v>
                </c:pt>
                <c:pt idx="41">
                  <c:v>97.55654057970409</c:v>
                </c:pt>
                <c:pt idx="42">
                  <c:v>105.96112392249896</c:v>
                </c:pt>
                <c:pt idx="43">
                  <c:v>131.44730924023747</c:v>
                </c:pt>
              </c:numCache>
            </c:numRef>
          </c:val>
        </c:ser>
        <c:axId val="16040730"/>
        <c:axId val="10148843"/>
      </c:barChart>
      <c:catAx>
        <c:axId val="160407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148843"/>
        <c:crosses val="autoZero"/>
        <c:auto val="1"/>
        <c:lblOffset val="100"/>
        <c:tickLblSkip val="1"/>
        <c:noMultiLvlLbl val="0"/>
      </c:catAx>
      <c:valAx>
        <c:axId val="10148843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040730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PRO SCORE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Results!$B$61:$AS$61</c:f>
              <c:numCache>
                <c:ptCount val="44"/>
                <c:pt idx="0">
                  <c:v>35.58149998369389</c:v>
                </c:pt>
                <c:pt idx="1">
                  <c:v>50.04700115290996</c:v>
                </c:pt>
                <c:pt idx="2">
                  <c:v>54.67608952157139</c:v>
                </c:pt>
                <c:pt idx="3">
                  <c:v>58.48801453244496</c:v>
                </c:pt>
                <c:pt idx="4">
                  <c:v>63.7449094561507</c:v>
                </c:pt>
                <c:pt idx="5">
                  <c:v>67.35580478704753</c:v>
                </c:pt>
                <c:pt idx="6">
                  <c:v>72.3092658771775</c:v>
                </c:pt>
                <c:pt idx="7">
                  <c:v>75.70063064874283</c:v>
                </c:pt>
                <c:pt idx="8">
                  <c:v>83.91713610307129</c:v>
                </c:pt>
                <c:pt idx="9">
                  <c:v>88.53718464926088</c:v>
                </c:pt>
                <c:pt idx="10">
                  <c:v>75.73583991727413</c:v>
                </c:pt>
                <c:pt idx="11">
                  <c:v>83.75023275263436</c:v>
                </c:pt>
                <c:pt idx="12">
                  <c:v>82.9710919003135</c:v>
                </c:pt>
                <c:pt idx="13">
                  <c:v>92.31451968580456</c:v>
                </c:pt>
                <c:pt idx="14">
                  <c:v>104.64927146398911</c:v>
                </c:pt>
                <c:pt idx="15">
                  <c:v>101.43375553150895</c:v>
                </c:pt>
                <c:pt idx="16">
                  <c:v>107.2339821283038</c:v>
                </c:pt>
                <c:pt idx="17">
                  <c:v>113.73475173256242</c:v>
                </c:pt>
                <c:pt idx="18">
                  <c:v>40.940003595028415</c:v>
                </c:pt>
                <c:pt idx="19">
                  <c:v>44.24862770711689</c:v>
                </c:pt>
                <c:pt idx="20">
                  <c:v>47.837046395835294</c:v>
                </c:pt>
                <c:pt idx="21">
                  <c:v>47.42530745663952</c:v>
                </c:pt>
                <c:pt idx="22">
                  <c:v>55.06929745548805</c:v>
                </c:pt>
                <c:pt idx="23">
                  <c:v>59.171186071851274</c:v>
                </c:pt>
                <c:pt idx="24">
                  <c:v>62.88383357483153</c:v>
                </c:pt>
                <c:pt idx="25">
                  <c:v>66.88634584441682</c:v>
                </c:pt>
                <c:pt idx="26">
                  <c:v>71.3449592698997</c:v>
                </c:pt>
                <c:pt idx="27">
                  <c:v>75.5643106245595</c:v>
                </c:pt>
                <c:pt idx="28">
                  <c:v>87.95497266841271</c:v>
                </c:pt>
                <c:pt idx="29">
                  <c:v>67.36873022744997</c:v>
                </c:pt>
                <c:pt idx="30">
                  <c:v>72.66154929099442</c:v>
                </c:pt>
                <c:pt idx="31">
                  <c:v>78.42534244637375</c:v>
                </c:pt>
                <c:pt idx="32">
                  <c:v>83.81907776785839</c:v>
                </c:pt>
                <c:pt idx="33">
                  <c:v>89.55135853133288</c:v>
                </c:pt>
                <c:pt idx="34">
                  <c:v>90.32133477884155</c:v>
                </c:pt>
                <c:pt idx="35">
                  <c:v>89.93234745575062</c:v>
                </c:pt>
                <c:pt idx="36">
                  <c:v>111.6609541518413</c:v>
                </c:pt>
                <c:pt idx="37">
                  <c:v>95.6334818752062</c:v>
                </c:pt>
                <c:pt idx="38">
                  <c:v>104.58620619302569</c:v>
                </c:pt>
                <c:pt idx="39">
                  <c:v>121.02264295933963</c:v>
                </c:pt>
                <c:pt idx="40">
                  <c:v>99.99999999999994</c:v>
                </c:pt>
                <c:pt idx="41">
                  <c:v>95.16286346893348</c:v>
                </c:pt>
                <c:pt idx="42">
                  <c:v>106.29235544118204</c:v>
                </c:pt>
                <c:pt idx="43">
                  <c:v>136.61348603748755</c:v>
                </c:pt>
              </c:numCache>
            </c:numRef>
          </c:val>
        </c:ser>
        <c:axId val="24230724"/>
        <c:axId val="16749925"/>
      </c:barChart>
      <c:catAx>
        <c:axId val="242307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749925"/>
        <c:crosses val="autoZero"/>
        <c:auto val="1"/>
        <c:lblOffset val="100"/>
        <c:tickLblSkip val="1"/>
        <c:noMultiLvlLbl val="0"/>
      </c:catAx>
      <c:valAx>
        <c:axId val="16749925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230724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OVERALL SCORE</a:t>
            </a:r>
          </a:p>
        </c:rich>
      </c:tx>
      <c:layout>
        <c:manualLayout>
          <c:xMode val="factor"/>
          <c:yMode val="factor"/>
          <c:x val="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925"/>
          <c:w val="0.9682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Results!$B$95:$AS$95</c:f>
              <c:numCache>
                <c:ptCount val="44"/>
                <c:pt idx="0">
                  <c:v>33.65124518960469</c:v>
                </c:pt>
                <c:pt idx="1">
                  <c:v>52.227709765405415</c:v>
                </c:pt>
                <c:pt idx="2">
                  <c:v>58.151269520708546</c:v>
                </c:pt>
                <c:pt idx="3">
                  <c:v>61.94718671725073</c:v>
                </c:pt>
                <c:pt idx="4">
                  <c:v>67.15519080847638</c:v>
                </c:pt>
                <c:pt idx="5">
                  <c:v>70.59827654122412</c:v>
                </c:pt>
                <c:pt idx="6">
                  <c:v>75.78031456400609</c:v>
                </c:pt>
                <c:pt idx="7">
                  <c:v>79.41092196836756</c:v>
                </c:pt>
                <c:pt idx="8">
                  <c:v>86.42951335682113</c:v>
                </c:pt>
                <c:pt idx="9">
                  <c:v>91.22684701994709</c:v>
                </c:pt>
                <c:pt idx="10">
                  <c:v>77.08411354142716</c:v>
                </c:pt>
                <c:pt idx="11">
                  <c:v>85.11312699213698</c:v>
                </c:pt>
                <c:pt idx="12">
                  <c:v>83.40028346664373</c:v>
                </c:pt>
                <c:pt idx="13">
                  <c:v>92.16586192728046</c:v>
                </c:pt>
                <c:pt idx="14">
                  <c:v>104.7908949134951</c:v>
                </c:pt>
                <c:pt idx="15">
                  <c:v>101.32562237896943</c:v>
                </c:pt>
                <c:pt idx="16">
                  <c:v>107.2815374483188</c:v>
                </c:pt>
                <c:pt idx="17">
                  <c:v>113.61992603006841</c:v>
                </c:pt>
                <c:pt idx="18">
                  <c:v>40.59542421171704</c:v>
                </c:pt>
                <c:pt idx="19">
                  <c:v>44.16260126384016</c:v>
                </c:pt>
                <c:pt idx="20">
                  <c:v>48.03285842943633</c:v>
                </c:pt>
                <c:pt idx="21">
                  <c:v>50.57661409336683</c:v>
                </c:pt>
                <c:pt idx="22">
                  <c:v>59.012708853678745</c:v>
                </c:pt>
                <c:pt idx="23">
                  <c:v>59.999757724261826</c:v>
                </c:pt>
                <c:pt idx="24">
                  <c:v>64.16608130119675</c:v>
                </c:pt>
                <c:pt idx="25">
                  <c:v>68.63346254238198</c:v>
                </c:pt>
                <c:pt idx="26">
                  <c:v>73.27966763159716</c:v>
                </c:pt>
                <c:pt idx="27">
                  <c:v>77.43477186686887</c:v>
                </c:pt>
                <c:pt idx="28">
                  <c:v>88.19951287896592</c:v>
                </c:pt>
                <c:pt idx="29">
                  <c:v>68.25204492927591</c:v>
                </c:pt>
                <c:pt idx="30">
                  <c:v>73.26271388498152</c:v>
                </c:pt>
                <c:pt idx="31">
                  <c:v>78.79731551490471</c:v>
                </c:pt>
                <c:pt idx="32">
                  <c:v>84.14557560496257</c:v>
                </c:pt>
                <c:pt idx="33">
                  <c:v>89.90787626748607</c:v>
                </c:pt>
                <c:pt idx="34">
                  <c:v>91.13783806557464</c:v>
                </c:pt>
                <c:pt idx="35">
                  <c:v>90.69610231384624</c:v>
                </c:pt>
                <c:pt idx="36">
                  <c:v>110.91233819086963</c:v>
                </c:pt>
                <c:pt idx="37">
                  <c:v>96.39772383448636</c:v>
                </c:pt>
                <c:pt idx="38">
                  <c:v>104.96080025371938</c:v>
                </c:pt>
                <c:pt idx="39">
                  <c:v>120.48427736284009</c:v>
                </c:pt>
                <c:pt idx="40">
                  <c:v>99.99999999999996</c:v>
                </c:pt>
                <c:pt idx="41">
                  <c:v>96.35970202431878</c:v>
                </c:pt>
                <c:pt idx="42">
                  <c:v>106.12673968184049</c:v>
                </c:pt>
                <c:pt idx="43">
                  <c:v>134.0303976388625</c:v>
                </c:pt>
              </c:numCache>
            </c:numRef>
          </c:val>
        </c:ser>
        <c:axId val="16531598"/>
        <c:axId val="14566655"/>
      </c:barChart>
      <c:catAx>
        <c:axId val="165315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566655"/>
        <c:crosses val="autoZero"/>
        <c:auto val="1"/>
        <c:lblOffset val="100"/>
        <c:tickLblSkip val="1"/>
        <c:noMultiLvlLbl val="0"/>
      </c:catAx>
      <c:valAx>
        <c:axId val="14566655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531598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CAD/CAM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Results!$B$23:$AS$23</c:f>
              <c:numCache>
                <c:ptCount val="44"/>
                <c:pt idx="0">
                  <c:v>52.74433034714263</c:v>
                </c:pt>
                <c:pt idx="1">
                  <c:v>63.13212145556667</c:v>
                </c:pt>
                <c:pt idx="2">
                  <c:v>68.20214656442029</c:v>
                </c:pt>
                <c:pt idx="3">
                  <c:v>72.21857503605906</c:v>
                </c:pt>
                <c:pt idx="4">
                  <c:v>77.80599776077374</c:v>
                </c:pt>
                <c:pt idx="5">
                  <c:v>81.65342607734284</c:v>
                </c:pt>
                <c:pt idx="6">
                  <c:v>86.42060989319212</c:v>
                </c:pt>
                <c:pt idx="7">
                  <c:v>89.59395811209598</c:v>
                </c:pt>
                <c:pt idx="8">
                  <c:v>96.96500470967891</c:v>
                </c:pt>
                <c:pt idx="9">
                  <c:v>101.87585986325142</c:v>
                </c:pt>
                <c:pt idx="10">
                  <c:v>83.2897342236026</c:v>
                </c:pt>
                <c:pt idx="11">
                  <c:v>90.77655588334622</c:v>
                </c:pt>
                <c:pt idx="12">
                  <c:v>86.5544851861583</c:v>
                </c:pt>
                <c:pt idx="13">
                  <c:v>93.69810799066927</c:v>
                </c:pt>
                <c:pt idx="14">
                  <c:v>106.81138110575856</c:v>
                </c:pt>
                <c:pt idx="15">
                  <c:v>100.80153181054297</c:v>
                </c:pt>
                <c:pt idx="16">
                  <c:v>105.77472397175828</c:v>
                </c:pt>
                <c:pt idx="17">
                  <c:v>110.8714092496049</c:v>
                </c:pt>
                <c:pt idx="18">
                  <c:v>55.71191769957724</c:v>
                </c:pt>
                <c:pt idx="19">
                  <c:v>59.40928877549527</c:v>
                </c:pt>
                <c:pt idx="20">
                  <c:v>63.86454398187261</c:v>
                </c:pt>
                <c:pt idx="21">
                  <c:v>57.57532525564217</c:v>
                </c:pt>
                <c:pt idx="22">
                  <c:v>65.32029694231262</c:v>
                </c:pt>
                <c:pt idx="23">
                  <c:v>73.66415815638773</c:v>
                </c:pt>
                <c:pt idx="24">
                  <c:v>76.53107840195499</c:v>
                </c:pt>
                <c:pt idx="25">
                  <c:v>80.29053453555035</c:v>
                </c:pt>
                <c:pt idx="26">
                  <c:v>85.11149946986608</c:v>
                </c:pt>
                <c:pt idx="27">
                  <c:v>89.1444391964552</c:v>
                </c:pt>
                <c:pt idx="28">
                  <c:v>98.82459033399054</c:v>
                </c:pt>
                <c:pt idx="29">
                  <c:v>80.6656042035679</c:v>
                </c:pt>
                <c:pt idx="30">
                  <c:v>85.83979007317143</c:v>
                </c:pt>
                <c:pt idx="31">
                  <c:v>91.33415008186304</c:v>
                </c:pt>
                <c:pt idx="32">
                  <c:v>96.20055324032926</c:v>
                </c:pt>
                <c:pt idx="33">
                  <c:v>101.1707671432714</c:v>
                </c:pt>
                <c:pt idx="34">
                  <c:v>103.2313222205267</c:v>
                </c:pt>
                <c:pt idx="35">
                  <c:v>99.88248476279432</c:v>
                </c:pt>
                <c:pt idx="36">
                  <c:v>120.91418747972806</c:v>
                </c:pt>
                <c:pt idx="37">
                  <c:v>106.48325277025037</c:v>
                </c:pt>
                <c:pt idx="38">
                  <c:v>114.27928028687684</c:v>
                </c:pt>
                <c:pt idx="39">
                  <c:v>127.8991323143058</c:v>
                </c:pt>
                <c:pt idx="40">
                  <c:v>99.99999999999994</c:v>
                </c:pt>
                <c:pt idx="41">
                  <c:v>97.24692269256438</c:v>
                </c:pt>
                <c:pt idx="42">
                  <c:v>106.06857149915166</c:v>
                </c:pt>
                <c:pt idx="43">
                  <c:v>130.41724169785607</c:v>
                </c:pt>
              </c:numCache>
            </c:numRef>
          </c:val>
        </c:ser>
        <c:axId val="46462528"/>
        <c:axId val="15509569"/>
      </c:barChart>
      <c:catAx>
        <c:axId val="464625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509569"/>
        <c:crosses val="autoZero"/>
        <c:auto val="1"/>
        <c:lblOffset val="100"/>
        <c:tickLblSkip val="1"/>
        <c:noMultiLvlLbl val="0"/>
      </c:catAx>
      <c:valAx>
        <c:axId val="15509569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462528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COMPILE</a:t>
            </a:r>
          </a:p>
        </c:rich>
      </c:tx>
      <c:layout>
        <c:manualLayout>
          <c:xMode val="factor"/>
          <c:yMode val="factor"/>
          <c:x val="-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Results!$B$26:$AS$26</c:f>
              <c:numCache>
                <c:ptCount val="44"/>
                <c:pt idx="0">
                  <c:v>27.843564973512034</c:v>
                </c:pt>
                <c:pt idx="1">
                  <c:v>51.23279816513769</c:v>
                </c:pt>
                <c:pt idx="2">
                  <c:v>58.513425016372054</c:v>
                </c:pt>
                <c:pt idx="3">
                  <c:v>62.26480836236941</c:v>
                </c:pt>
                <c:pt idx="4">
                  <c:v>67.66376372586151</c:v>
                </c:pt>
                <c:pt idx="5">
                  <c:v>71.02543720190789</c:v>
                </c:pt>
                <c:pt idx="6">
                  <c:v>76.04255319148947</c:v>
                </c:pt>
                <c:pt idx="7">
                  <c:v>79.7056199821589</c:v>
                </c:pt>
                <c:pt idx="8">
                  <c:v>94.25105485232079</c:v>
                </c:pt>
                <c:pt idx="9">
                  <c:v>100.67605633802832</c:v>
                </c:pt>
                <c:pt idx="10">
                  <c:v>78.54945054945065</c:v>
                </c:pt>
                <c:pt idx="11">
                  <c:v>87.00097370983458</c:v>
                </c:pt>
                <c:pt idx="12">
                  <c:v>83.03903345724919</c:v>
                </c:pt>
                <c:pt idx="13">
                  <c:v>91.59405433111239</c:v>
                </c:pt>
                <c:pt idx="14">
                  <c:v>112.0376175548591</c:v>
                </c:pt>
                <c:pt idx="15">
                  <c:v>105.67711413364889</c:v>
                </c:pt>
                <c:pt idx="16">
                  <c:v>112.4606670862179</c:v>
                </c:pt>
                <c:pt idx="17">
                  <c:v>119.05396402398416</c:v>
                </c:pt>
                <c:pt idx="18">
                  <c:v>34.68555900621123</c:v>
                </c:pt>
                <c:pt idx="19">
                  <c:v>36.74686407567351</c:v>
                </c:pt>
                <c:pt idx="20">
                  <c:v>39.18000438500334</c:v>
                </c:pt>
                <c:pt idx="21">
                  <c:v>40.845714285714344</c:v>
                </c:pt>
                <c:pt idx="22">
                  <c:v>46.68234064785796</c:v>
                </c:pt>
                <c:pt idx="23">
                  <c:v>51.178997613365226</c:v>
                </c:pt>
                <c:pt idx="24">
                  <c:v>55.68712994702407</c:v>
                </c:pt>
                <c:pt idx="25">
                  <c:v>61.19863013698639</c:v>
                </c:pt>
                <c:pt idx="26">
                  <c:v>65.00545652964723</c:v>
                </c:pt>
                <c:pt idx="27">
                  <c:v>68.12809759817013</c:v>
                </c:pt>
                <c:pt idx="28">
                  <c:v>85.25763358778637</c:v>
                </c:pt>
                <c:pt idx="29">
                  <c:v>66.1361954108069</c:v>
                </c:pt>
                <c:pt idx="30">
                  <c:v>71.08194112967394</c:v>
                </c:pt>
                <c:pt idx="31">
                  <c:v>76.49828767123299</c:v>
                </c:pt>
                <c:pt idx="32">
                  <c:v>81.59817351598187</c:v>
                </c:pt>
                <c:pt idx="33">
                  <c:v>86.70548277535188</c:v>
                </c:pt>
                <c:pt idx="34">
                  <c:v>91.12697603263653</c:v>
                </c:pt>
                <c:pt idx="35">
                  <c:v>90.84900864260308</c:v>
                </c:pt>
                <c:pt idx="36">
                  <c:v>112.31929604022642</c:v>
                </c:pt>
                <c:pt idx="37">
                  <c:v>94.4004226096145</c:v>
                </c:pt>
                <c:pt idx="38">
                  <c:v>105.67711413364889</c:v>
                </c:pt>
                <c:pt idx="39">
                  <c:v>122.48115147361223</c:v>
                </c:pt>
                <c:pt idx="40">
                  <c:v>100.00000000000013</c:v>
                </c:pt>
                <c:pt idx="41">
                  <c:v>97.11956521739143</c:v>
                </c:pt>
                <c:pt idx="42">
                  <c:v>102.8785261945885</c:v>
                </c:pt>
                <c:pt idx="43">
                  <c:v>132.4684951816162</c:v>
                </c:pt>
              </c:numCache>
            </c:numRef>
          </c:val>
        </c:ser>
        <c:axId val="5368394"/>
        <c:axId val="48315547"/>
      </c:barChart>
      <c:catAx>
        <c:axId val="53683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315547"/>
        <c:crosses val="autoZero"/>
        <c:auto val="1"/>
        <c:lblOffset val="100"/>
        <c:tickLblSkip val="1"/>
        <c:noMultiLvlLbl val="0"/>
      </c:catAx>
      <c:valAx>
        <c:axId val="48315547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68394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PROFESSIONAL PHOTO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Results!$B$37:$AS$37</c:f>
              <c:numCache>
                <c:ptCount val="44"/>
                <c:pt idx="0">
                  <c:v>28.49658944298076</c:v>
                </c:pt>
                <c:pt idx="1">
                  <c:v>42.16023158063614</c:v>
                </c:pt>
                <c:pt idx="2">
                  <c:v>45.389155983308186</c:v>
                </c:pt>
                <c:pt idx="3">
                  <c:v>49.37510179804712</c:v>
                </c:pt>
                <c:pt idx="4">
                  <c:v>54.089614271290856</c:v>
                </c:pt>
                <c:pt idx="5">
                  <c:v>57.40573974257633</c:v>
                </c:pt>
                <c:pt idx="6">
                  <c:v>62.34148792561578</c:v>
                </c:pt>
                <c:pt idx="7">
                  <c:v>65.45806488335091</c:v>
                </c:pt>
                <c:pt idx="8">
                  <c:v>69.87994964359946</c:v>
                </c:pt>
                <c:pt idx="9">
                  <c:v>74.35777517292539</c:v>
                </c:pt>
                <c:pt idx="10">
                  <c:v>73.11571940412901</c:v>
                </c:pt>
                <c:pt idx="11">
                  <c:v>81.73749467452845</c:v>
                </c:pt>
                <c:pt idx="12">
                  <c:v>85.34128319221402</c:v>
                </c:pt>
                <c:pt idx="13">
                  <c:v>94.68425664448529</c:v>
                </c:pt>
                <c:pt idx="14">
                  <c:v>98.85886268105108</c:v>
                </c:pt>
                <c:pt idx="15">
                  <c:v>102.12575965878298</c:v>
                </c:pt>
                <c:pt idx="16">
                  <c:v>108.168476867475</c:v>
                </c:pt>
                <c:pt idx="17">
                  <c:v>115.93796440438193</c:v>
                </c:pt>
                <c:pt idx="18">
                  <c:v>32.64345388713466</c:v>
                </c:pt>
                <c:pt idx="19">
                  <c:v>35.96404154420934</c:v>
                </c:pt>
                <c:pt idx="20">
                  <c:v>39.952958587319756</c:v>
                </c:pt>
                <c:pt idx="21">
                  <c:v>47.11248778512849</c:v>
                </c:pt>
                <c:pt idx="22">
                  <c:v>56.41107339592021</c:v>
                </c:pt>
                <c:pt idx="23">
                  <c:v>50.00718366585671</c:v>
                </c:pt>
                <c:pt idx="24">
                  <c:v>55.64849978676165</c:v>
                </c:pt>
                <c:pt idx="25">
                  <c:v>60.714368866842435</c:v>
                </c:pt>
                <c:pt idx="26">
                  <c:v>65.5189861093467</c:v>
                </c:pt>
                <c:pt idx="27">
                  <c:v>69.92970602451805</c:v>
                </c:pt>
                <c:pt idx="28">
                  <c:v>80.88234098471986</c:v>
                </c:pt>
                <c:pt idx="29">
                  <c:v>57.32606146172572</c:v>
                </c:pt>
                <c:pt idx="30">
                  <c:v>62.430560726204526</c:v>
                </c:pt>
                <c:pt idx="31">
                  <c:v>67.77507898366979</c:v>
                </c:pt>
                <c:pt idx="32">
                  <c:v>72.88187033465117</c:v>
                </c:pt>
                <c:pt idx="33">
                  <c:v>77.95104173444922</c:v>
                </c:pt>
                <c:pt idx="34">
                  <c:v>76.80892457097488</c:v>
                </c:pt>
                <c:pt idx="35">
                  <c:v>77.26204676021507</c:v>
                </c:pt>
                <c:pt idx="36">
                  <c:v>95.63882950328593</c:v>
                </c:pt>
                <c:pt idx="37">
                  <c:v>87.7150097045822</c:v>
                </c:pt>
                <c:pt idx="38">
                  <c:v>95.39340296621877</c:v>
                </c:pt>
                <c:pt idx="39">
                  <c:v>111.14168082589678</c:v>
                </c:pt>
                <c:pt idx="40">
                  <c:v>99.99999999999972</c:v>
                </c:pt>
                <c:pt idx="41">
                  <c:v>104.8474006236507</c:v>
                </c:pt>
                <c:pt idx="42">
                  <c:v>114.21538817370214</c:v>
                </c:pt>
                <c:pt idx="43">
                  <c:v>146.23472516754768</c:v>
                </c:pt>
              </c:numCache>
            </c:numRef>
          </c:val>
        </c:ser>
        <c:axId val="32186740"/>
        <c:axId val="21245205"/>
      </c:barChart>
      <c:catAx>
        <c:axId val="321867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245205"/>
        <c:crosses val="autoZero"/>
        <c:auto val="1"/>
        <c:lblOffset val="100"/>
        <c:tickLblSkip val="1"/>
        <c:noMultiLvlLbl val="0"/>
      </c:catAx>
      <c:valAx>
        <c:axId val="21245205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186740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SCIENCE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Results!$B$50:$AS$50</c:f>
              <c:numCache>
                <c:ptCount val="44"/>
                <c:pt idx="0">
                  <c:v>36.33428618849907</c:v>
                </c:pt>
                <c:pt idx="1">
                  <c:v>49.43949258507466</c:v>
                </c:pt>
                <c:pt idx="2">
                  <c:v>51.24825729615008</c:v>
                </c:pt>
                <c:pt idx="3">
                  <c:v>54.64968847658798</c:v>
                </c:pt>
                <c:pt idx="4">
                  <c:v>59.31417828131888</c:v>
                </c:pt>
                <c:pt idx="5">
                  <c:v>62.096605668173495</c:v>
                </c:pt>
                <c:pt idx="6">
                  <c:v>66.64773304323565</c:v>
                </c:pt>
                <c:pt idx="7">
                  <c:v>69.06450396790943</c:v>
                </c:pt>
                <c:pt idx="8">
                  <c:v>75.23709506989682</c:v>
                </c:pt>
                <c:pt idx="9">
                  <c:v>79.20148231494348</c:v>
                </c:pt>
                <c:pt idx="10">
                  <c:v>65.39154404261609</c:v>
                </c:pt>
                <c:pt idx="11">
                  <c:v>71.2624360742769</c:v>
                </c:pt>
                <c:pt idx="12">
                  <c:v>73.42109046868698</c:v>
                </c:pt>
                <c:pt idx="13">
                  <c:v>81.09987879903566</c:v>
                </c:pt>
                <c:pt idx="14">
                  <c:v>98.99849931452707</c:v>
                </c:pt>
                <c:pt idx="15">
                  <c:v>91.44957488525462</c:v>
                </c:pt>
                <c:pt idx="16">
                  <c:v>95.91178074894572</c:v>
                </c:pt>
                <c:pt idx="17">
                  <c:v>101.84113878867537</c:v>
                </c:pt>
                <c:pt idx="18">
                  <c:v>47.52757110438144</c:v>
                </c:pt>
                <c:pt idx="19">
                  <c:v>51.50066013056055</c:v>
                </c:pt>
                <c:pt idx="20">
                  <c:v>55.664276392643586</c:v>
                </c:pt>
                <c:pt idx="21">
                  <c:v>49.62848595300166</c:v>
                </c:pt>
                <c:pt idx="22">
                  <c:v>56.21690198310466</c:v>
                </c:pt>
                <c:pt idx="23">
                  <c:v>66.49853085379972</c:v>
                </c:pt>
                <c:pt idx="24">
                  <c:v>68.47050696758092</c:v>
                </c:pt>
                <c:pt idx="25">
                  <c:v>69.93823294713906</c:v>
                </c:pt>
                <c:pt idx="26">
                  <c:v>74.40575170991082</c:v>
                </c:pt>
                <c:pt idx="27">
                  <c:v>78.55259365158794</c:v>
                </c:pt>
                <c:pt idx="28">
                  <c:v>90.5051990321883</c:v>
                </c:pt>
                <c:pt idx="29">
                  <c:v>71.03475817706726</c:v>
                </c:pt>
                <c:pt idx="30">
                  <c:v>76.57295021087455</c:v>
                </c:pt>
                <c:pt idx="31">
                  <c:v>82.41682378562291</c:v>
                </c:pt>
                <c:pt idx="32">
                  <c:v>87.79341814614116</c:v>
                </c:pt>
                <c:pt idx="33">
                  <c:v>93.44163313377982</c:v>
                </c:pt>
                <c:pt idx="34">
                  <c:v>99.29095997891255</c:v>
                </c:pt>
                <c:pt idx="35">
                  <c:v>97.888514351075</c:v>
                </c:pt>
                <c:pt idx="36">
                  <c:v>124.29450746355262</c:v>
                </c:pt>
                <c:pt idx="37">
                  <c:v>101.93383967340138</c:v>
                </c:pt>
                <c:pt idx="38">
                  <c:v>115.49045309500057</c:v>
                </c:pt>
                <c:pt idx="39">
                  <c:v>134.83519385539594</c:v>
                </c:pt>
                <c:pt idx="40">
                  <c:v>99.99999999999991</c:v>
                </c:pt>
                <c:pt idx="41">
                  <c:v>80.35594822889257</c:v>
                </c:pt>
                <c:pt idx="42">
                  <c:v>106.08947345495854</c:v>
                </c:pt>
                <c:pt idx="43">
                  <c:v>139.88243410176375</c:v>
                </c:pt>
              </c:numCache>
            </c:numRef>
          </c:val>
        </c:ser>
        <c:axId val="56989118"/>
        <c:axId val="43140015"/>
      </c:barChart>
      <c:catAx>
        <c:axId val="569891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140015"/>
        <c:crosses val="autoZero"/>
        <c:auto val="1"/>
        <c:lblOffset val="100"/>
        <c:tickLblSkip val="1"/>
        <c:noMultiLvlLbl val="0"/>
      </c:catAx>
      <c:valAx>
        <c:axId val="43140015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989118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WEB SERVER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Results!$B$60:$AS$60</c:f>
              <c:numCache>
                <c:ptCount val="44"/>
                <c:pt idx="0">
                  <c:v>36.77687779220104</c:v>
                </c:pt>
                <c:pt idx="1">
                  <c:v>46.58565093903505</c:v>
                </c:pt>
                <c:pt idx="2">
                  <c:v>52.61009571015476</c:v>
                </c:pt>
                <c:pt idx="3">
                  <c:v>56.39214444828255</c:v>
                </c:pt>
                <c:pt idx="4">
                  <c:v>61.965437137700654</c:v>
                </c:pt>
                <c:pt idx="5">
                  <c:v>66.33886660521152</c:v>
                </c:pt>
                <c:pt idx="6">
                  <c:v>71.74405882996074</c:v>
                </c:pt>
                <c:pt idx="7">
                  <c:v>77.43978854254702</c:v>
                </c:pt>
                <c:pt idx="8">
                  <c:v>86.72777153734157</c:v>
                </c:pt>
                <c:pt idx="9">
                  <c:v>91.23410886770016</c:v>
                </c:pt>
                <c:pt idx="10">
                  <c:v>79.8550560263077</c:v>
                </c:pt>
                <c:pt idx="11">
                  <c:v>89.60919565695704</c:v>
                </c:pt>
                <c:pt idx="12">
                  <c:v>86.4576595175544</c:v>
                </c:pt>
                <c:pt idx="13">
                  <c:v>100.23298210474782</c:v>
                </c:pt>
                <c:pt idx="14">
                  <c:v>112.38178736600925</c:v>
                </c:pt>
                <c:pt idx="15">
                  <c:v>108.14349443468987</c:v>
                </c:pt>
                <c:pt idx="16">
                  <c:v>116.10079993871167</c:v>
                </c:pt>
                <c:pt idx="17">
                  <c:v>123.06385922460085</c:v>
                </c:pt>
                <c:pt idx="18">
                  <c:v>43.08630218496225</c:v>
                </c:pt>
                <c:pt idx="19">
                  <c:v>47.33704406218852</c:v>
                </c:pt>
                <c:pt idx="20">
                  <c:v>51.33382181523087</c:v>
                </c:pt>
                <c:pt idx="21">
                  <c:v>47.69630587754718</c:v>
                </c:pt>
                <c:pt idx="22">
                  <c:v>57.76528451577947</c:v>
                </c:pt>
                <c:pt idx="23">
                  <c:v>60.03612810192647</c:v>
                </c:pt>
                <c:pt idx="24">
                  <c:v>63.916340812406744</c:v>
                </c:pt>
                <c:pt idx="25">
                  <c:v>67.62776006567422</c:v>
                </c:pt>
                <c:pt idx="26">
                  <c:v>72.86435830723453</c:v>
                </c:pt>
                <c:pt idx="27">
                  <c:v>78.90829230896118</c:v>
                </c:pt>
                <c:pt idx="28">
                  <c:v>91.38242839544642</c:v>
                </c:pt>
                <c:pt idx="29">
                  <c:v>67.05810813473279</c:v>
                </c:pt>
                <c:pt idx="30">
                  <c:v>73.22541691040844</c:v>
                </c:pt>
                <c:pt idx="31">
                  <c:v>80.16572305650955</c:v>
                </c:pt>
                <c:pt idx="32">
                  <c:v>87.12433365373651</c:v>
                </c:pt>
                <c:pt idx="33">
                  <c:v>94.463661386348</c:v>
                </c:pt>
                <c:pt idx="34">
                  <c:v>87.92073411222265</c:v>
                </c:pt>
                <c:pt idx="35">
                  <c:v>92.17245520838281</c:v>
                </c:pt>
                <c:pt idx="36">
                  <c:v>114.43882408818837</c:v>
                </c:pt>
                <c:pt idx="37">
                  <c:v>95.91014200905003</c:v>
                </c:pt>
                <c:pt idx="38">
                  <c:v>101.62389073939711</c:v>
                </c:pt>
                <c:pt idx="39">
                  <c:v>119.8631143289796</c:v>
                </c:pt>
                <c:pt idx="40">
                  <c:v>100.00000000000001</c:v>
                </c:pt>
                <c:pt idx="41">
                  <c:v>96.41072684066506</c:v>
                </c:pt>
                <c:pt idx="42">
                  <c:v>103.1624324429094</c:v>
                </c:pt>
                <c:pt idx="43">
                  <c:v>138.315090119786</c:v>
                </c:pt>
              </c:numCache>
            </c:numRef>
          </c:val>
        </c:ser>
        <c:axId val="52715816"/>
        <c:axId val="4680297"/>
      </c:barChart>
      <c:catAx>
        <c:axId val="527158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80297"/>
        <c:crosses val="autoZero"/>
        <c:auto val="1"/>
        <c:lblOffset val="100"/>
        <c:tickLblSkip val="1"/>
        <c:noMultiLvlLbl val="0"/>
      </c:catAx>
      <c:valAx>
        <c:axId val="4680297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715816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ARCHIVATORS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Results!$B$67:$AS$67</c:f>
              <c:numCache>
                <c:ptCount val="44"/>
                <c:pt idx="0">
                  <c:v>27.66522056096061</c:v>
                </c:pt>
                <c:pt idx="1">
                  <c:v>59.80045406920611</c:v>
                </c:pt>
                <c:pt idx="2">
                  <c:v>64.02894195702729</c:v>
                </c:pt>
                <c:pt idx="3">
                  <c:v>67.9626243777146</c:v>
                </c:pt>
                <c:pt idx="4">
                  <c:v>75.01491528159606</c:v>
                </c:pt>
                <c:pt idx="5">
                  <c:v>77.47333171106867</c:v>
                </c:pt>
                <c:pt idx="6">
                  <c:v>83.97067581220847</c:v>
                </c:pt>
                <c:pt idx="7">
                  <c:v>87.12588656156164</c:v>
                </c:pt>
                <c:pt idx="8">
                  <c:v>97.95151301671251</c:v>
                </c:pt>
                <c:pt idx="9">
                  <c:v>102.18614854384764</c:v>
                </c:pt>
                <c:pt idx="10">
                  <c:v>83.57623721441132</c:v>
                </c:pt>
                <c:pt idx="11">
                  <c:v>91.88930359577846</c:v>
                </c:pt>
                <c:pt idx="12">
                  <c:v>88.37411806308772</c:v>
                </c:pt>
                <c:pt idx="13">
                  <c:v>96.6334683113459</c:v>
                </c:pt>
                <c:pt idx="14">
                  <c:v>112.98457953863168</c:v>
                </c:pt>
                <c:pt idx="15">
                  <c:v>105.86865786828157</c:v>
                </c:pt>
                <c:pt idx="16">
                  <c:v>113.22823284605991</c:v>
                </c:pt>
                <c:pt idx="17">
                  <c:v>119.13743594926409</c:v>
                </c:pt>
                <c:pt idx="18">
                  <c:v>45.65563801392784</c:v>
                </c:pt>
                <c:pt idx="19">
                  <c:v>49.63462023066114</c:v>
                </c:pt>
                <c:pt idx="20">
                  <c:v>52.756262333234154</c:v>
                </c:pt>
                <c:pt idx="21">
                  <c:v>57.157642914137256</c:v>
                </c:pt>
                <c:pt idx="22">
                  <c:v>63.788833221047895</c:v>
                </c:pt>
                <c:pt idx="23">
                  <c:v>61.21354462969179</c:v>
                </c:pt>
                <c:pt idx="24">
                  <c:v>65.1160269112367</c:v>
                </c:pt>
                <c:pt idx="25">
                  <c:v>69.2656508200772</c:v>
                </c:pt>
                <c:pt idx="26">
                  <c:v>74.04025395650594</c:v>
                </c:pt>
                <c:pt idx="27">
                  <c:v>77.79442870890885</c:v>
                </c:pt>
                <c:pt idx="28">
                  <c:v>84.46068605644203</c:v>
                </c:pt>
                <c:pt idx="29">
                  <c:v>69.52772348024217</c:v>
                </c:pt>
                <c:pt idx="30">
                  <c:v>73.75125858999012</c:v>
                </c:pt>
                <c:pt idx="31">
                  <c:v>78.41405008576302</c:v>
                </c:pt>
                <c:pt idx="32">
                  <c:v>82.93397465954624</c:v>
                </c:pt>
                <c:pt idx="33">
                  <c:v>87.85618364226302</c:v>
                </c:pt>
                <c:pt idx="34">
                  <c:v>98.14284740332052</c:v>
                </c:pt>
                <c:pt idx="35">
                  <c:v>96.23559025156436</c:v>
                </c:pt>
                <c:pt idx="36">
                  <c:v>117.79812953629065</c:v>
                </c:pt>
                <c:pt idx="37">
                  <c:v>98.71886719654776</c:v>
                </c:pt>
                <c:pt idx="38">
                  <c:v>113.36476854516175</c:v>
                </c:pt>
                <c:pt idx="39">
                  <c:v>129.08764197296355</c:v>
                </c:pt>
                <c:pt idx="40">
                  <c:v>100.00000000000011</c:v>
                </c:pt>
                <c:pt idx="41">
                  <c:v>94.58743454382937</c:v>
                </c:pt>
                <c:pt idx="42">
                  <c:v>105.41703484294716</c:v>
                </c:pt>
                <c:pt idx="43">
                  <c:v>137.11307738474352</c:v>
                </c:pt>
              </c:numCache>
            </c:numRef>
          </c:val>
        </c:ser>
        <c:axId val="42122674"/>
        <c:axId val="43559747"/>
      </c:barChart>
      <c:catAx>
        <c:axId val="421226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559747"/>
        <c:crosses val="autoZero"/>
        <c:auto val="1"/>
        <c:lblOffset val="100"/>
        <c:tickLblSkip val="1"/>
        <c:noMultiLvlLbl val="0"/>
      </c:catAx>
      <c:valAx>
        <c:axId val="43559747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122674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MEDIA ENCODING</a:t>
            </a:r>
          </a:p>
        </c:rich>
      </c:tx>
      <c:layout>
        <c:manualLayout>
          <c:xMode val="factor"/>
          <c:yMode val="factor"/>
          <c:x val="-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Results!$B$77:$AS$77</c:f>
              <c:numCache>
                <c:ptCount val="44"/>
                <c:pt idx="0">
                  <c:v>45.360825599663826</c:v>
                </c:pt>
                <c:pt idx="1">
                  <c:v>53.880013202729046</c:v>
                </c:pt>
                <c:pt idx="2">
                  <c:v>57.68426604300294</c:v>
                </c:pt>
                <c:pt idx="3">
                  <c:v>63.19590031367801</c:v>
                </c:pt>
                <c:pt idx="4">
                  <c:v>69.20692037224677</c:v>
                </c:pt>
                <c:pt idx="5">
                  <c:v>74.51237757060535</c:v>
                </c:pt>
                <c:pt idx="6">
                  <c:v>80.56361932663705</c:v>
                </c:pt>
                <c:pt idx="7">
                  <c:v>85.77081638332083</c:v>
                </c:pt>
                <c:pt idx="8">
                  <c:v>87.97112774926981</c:v>
                </c:pt>
                <c:pt idx="9">
                  <c:v>96.40883296582155</c:v>
                </c:pt>
                <c:pt idx="10">
                  <c:v>76.94805139714771</c:v>
                </c:pt>
                <c:pt idx="11">
                  <c:v>87.31793498002024</c:v>
                </c:pt>
                <c:pt idx="12">
                  <c:v>82.78879974994524</c:v>
                </c:pt>
                <c:pt idx="13">
                  <c:v>93.13915094527711</c:v>
                </c:pt>
                <c:pt idx="14">
                  <c:v>106.74797546013549</c:v>
                </c:pt>
                <c:pt idx="15">
                  <c:v>102.61040427682141</c:v>
                </c:pt>
                <c:pt idx="16">
                  <c:v>110.06899594557717</c:v>
                </c:pt>
                <c:pt idx="17">
                  <c:v>118.78434918720413</c:v>
                </c:pt>
                <c:pt idx="18">
                  <c:v>47.247172468118315</c:v>
                </c:pt>
                <c:pt idx="19">
                  <c:v>52.02247687881021</c:v>
                </c:pt>
                <c:pt idx="20">
                  <c:v>58.18020208696051</c:v>
                </c:pt>
                <c:pt idx="21">
                  <c:v>58.060990242669895</c:v>
                </c:pt>
                <c:pt idx="22">
                  <c:v>70.9176126975917</c:v>
                </c:pt>
                <c:pt idx="23">
                  <c:v>60.16688040623858</c:v>
                </c:pt>
                <c:pt idx="24">
                  <c:v>67.16136472873903</c:v>
                </c:pt>
                <c:pt idx="25">
                  <c:v>74.37673180208583</c:v>
                </c:pt>
                <c:pt idx="26">
                  <c:v>81.26289418717893</c:v>
                </c:pt>
                <c:pt idx="27">
                  <c:v>87.98653033181755</c:v>
                </c:pt>
                <c:pt idx="28">
                  <c:v>96.12984239310373</c:v>
                </c:pt>
                <c:pt idx="29">
                  <c:v>68.17715355985548</c:v>
                </c:pt>
                <c:pt idx="30">
                  <c:v>75.20860050779824</c:v>
                </c:pt>
                <c:pt idx="31">
                  <c:v>82.53132769256105</c:v>
                </c:pt>
                <c:pt idx="32">
                  <c:v>89.34663883901355</c:v>
                </c:pt>
                <c:pt idx="33">
                  <c:v>96.64554450895707</c:v>
                </c:pt>
                <c:pt idx="34">
                  <c:v>88.79415072530949</c:v>
                </c:pt>
                <c:pt idx="35">
                  <c:v>90.51708689862042</c:v>
                </c:pt>
                <c:pt idx="36">
                  <c:v>112.59029443947968</c:v>
                </c:pt>
                <c:pt idx="37">
                  <c:v>99.0712855228718</c:v>
                </c:pt>
                <c:pt idx="38">
                  <c:v>105.43977129712428</c:v>
                </c:pt>
                <c:pt idx="39">
                  <c:v>124.44970923560139</c:v>
                </c:pt>
                <c:pt idx="40">
                  <c:v>99.9999999999998</c:v>
                </c:pt>
                <c:pt idx="41">
                  <c:v>100.7932997585722</c:v>
                </c:pt>
                <c:pt idx="42">
                  <c:v>107.86463019826286</c:v>
                </c:pt>
                <c:pt idx="43">
                  <c:v>137.69357776872894</c:v>
                </c:pt>
              </c:numCache>
            </c:numRef>
          </c:val>
        </c:ser>
        <c:axId val="56493404"/>
        <c:axId val="38678589"/>
      </c:barChart>
      <c:catAx>
        <c:axId val="564934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678589"/>
        <c:crosses val="autoZero"/>
        <c:auto val="1"/>
        <c:lblOffset val="100"/>
        <c:tickLblSkip val="1"/>
        <c:noMultiLvlLbl val="0"/>
      </c:catAx>
      <c:valAx>
        <c:axId val="38678589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404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GAMES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Results!$B$1:$AS$1</c:f>
              <c:strCache>
                <c:ptCount val="44"/>
                <c:pt idx="0">
                  <c:v>Sempron LE-1100</c:v>
                </c:pt>
                <c:pt idx="1">
                  <c:v>Sempron X2 2100</c:v>
                </c:pt>
                <c:pt idx="2">
                  <c:v>Athlon 64 X2 3600+</c:v>
                </c:pt>
                <c:pt idx="3">
                  <c:v>Athlon 64 X2 4000+</c:v>
                </c:pt>
                <c:pt idx="4">
                  <c:v>Athlon 64 X2 4400+</c:v>
                </c:pt>
                <c:pt idx="5">
                  <c:v>Athlon 64 X2 4800+</c:v>
                </c:pt>
                <c:pt idx="6">
                  <c:v>Athlon 64 X2 5200+</c:v>
                </c:pt>
                <c:pt idx="7">
                  <c:v>Athlon 64 X2 5600+</c:v>
                </c:pt>
                <c:pt idx="8">
                  <c:v>Athlon 64 X2 6000+</c:v>
                </c:pt>
                <c:pt idx="9">
                  <c:v>Athlon 64 X2 6400+</c:v>
                </c:pt>
                <c:pt idx="10">
                  <c:v>Phenom X3 8450</c:v>
                </c:pt>
                <c:pt idx="11">
                  <c:v>Phenom X3 8750</c:v>
                </c:pt>
                <c:pt idx="12">
                  <c:v>Phenom X4 9550</c:v>
                </c:pt>
                <c:pt idx="13">
                  <c:v>Phenom X4 9850</c:v>
                </c:pt>
                <c:pt idx="14">
                  <c:v>Phenom II X3 720</c:v>
                </c:pt>
                <c:pt idx="15">
                  <c:v>Phenom II X4 810</c:v>
                </c:pt>
                <c:pt idx="16">
                  <c:v>Phenom II X4 920</c:v>
                </c:pt>
                <c:pt idx="17">
                  <c:v>Phenom II X4 940 (SB750)</c:v>
                </c:pt>
                <c:pt idx="18">
                  <c:v>Celeron 420</c:v>
                </c:pt>
                <c:pt idx="19">
                  <c:v>Celeron 430</c:v>
                </c:pt>
                <c:pt idx="20">
                  <c:v>Celeron 440</c:v>
                </c:pt>
                <c:pt idx="21">
                  <c:v>Celeron E1200</c:v>
                </c:pt>
                <c:pt idx="22">
                  <c:v>Celeron E1400</c:v>
                </c:pt>
                <c:pt idx="23">
                  <c:v>Pentium E2140</c:v>
                </c:pt>
                <c:pt idx="24">
                  <c:v>Pentium E2160</c:v>
                </c:pt>
                <c:pt idx="25">
                  <c:v>Pentium E2180</c:v>
                </c:pt>
                <c:pt idx="26">
                  <c:v>Pentium E2200</c:v>
                </c:pt>
                <c:pt idx="27">
                  <c:v>Pentium E2220</c:v>
                </c:pt>
                <c:pt idx="28">
                  <c:v>Pentium E5200</c:v>
                </c:pt>
                <c:pt idx="29">
                  <c:v>Core 2 Duo E4300</c:v>
                </c:pt>
                <c:pt idx="30">
                  <c:v>Core 2 Duo E4400</c:v>
                </c:pt>
                <c:pt idx="31">
                  <c:v>Core 2 Duo E4500</c:v>
                </c:pt>
                <c:pt idx="32">
                  <c:v>Core 2 Duo E4600</c:v>
                </c:pt>
                <c:pt idx="33">
                  <c:v>Core 2 Duo E4700</c:v>
                </c:pt>
                <c:pt idx="34">
                  <c:v>Core 2 Duo E6550</c:v>
                </c:pt>
                <c:pt idx="35">
                  <c:v>Core 2 Duo E6600</c:v>
                </c:pt>
                <c:pt idx="36">
                  <c:v>Core 2 Duo E6850</c:v>
                </c:pt>
                <c:pt idx="37">
                  <c:v>Core 2 Duo E7200</c:v>
                </c:pt>
                <c:pt idx="38">
                  <c:v>Core 2 Duo E8200</c:v>
                </c:pt>
                <c:pt idx="39">
                  <c:v>Core 2 Duo E8500</c:v>
                </c:pt>
                <c:pt idx="40">
                  <c:v>Core 2 Quad Q6600</c:v>
                </c:pt>
                <c:pt idx="41">
                  <c:v>Core 2 Quad Q8200</c:v>
                </c:pt>
                <c:pt idx="42">
                  <c:v>Core 2 Quad Q9300</c:v>
                </c:pt>
                <c:pt idx="43">
                  <c:v>Core 2 Extreme QX9770</c:v>
                </c:pt>
              </c:strCache>
            </c:strRef>
          </c:cat>
          <c:val>
            <c:numRef>
              <c:f>Results!$B$86:$AS$86</c:f>
              <c:numCache>
                <c:ptCount val="44"/>
                <c:pt idx="0">
                  <c:v>24.165290362809095</c:v>
                </c:pt>
                <c:pt idx="1">
                  <c:v>55.25893112079587</c:v>
                </c:pt>
                <c:pt idx="2">
                  <c:v>71.25304601685538</c:v>
                </c:pt>
                <c:pt idx="3">
                  <c:v>71.95383246200569</c:v>
                </c:pt>
                <c:pt idx="4">
                  <c:v>73.07651685013545</c:v>
                </c:pt>
                <c:pt idx="5">
                  <c:v>74.30682358609953</c:v>
                </c:pt>
                <c:pt idx="6">
                  <c:v>78.10422072826705</c:v>
                </c:pt>
                <c:pt idx="7">
                  <c:v>80.15994310100866</c:v>
                </c:pt>
                <c:pt idx="8">
                  <c:v>85.91138700551295</c:v>
                </c:pt>
                <c:pt idx="9">
                  <c:v>88.06741289280694</c:v>
                </c:pt>
                <c:pt idx="10">
                  <c:v>86.35015505320811</c:v>
                </c:pt>
                <c:pt idx="11">
                  <c:v>91.02832080242096</c:v>
                </c:pt>
                <c:pt idx="12">
                  <c:v>90.45433998201537</c:v>
                </c:pt>
                <c:pt idx="13">
                  <c:v>95.40795435244985</c:v>
                </c:pt>
                <c:pt idx="14">
                  <c:v>107.93638774389302</c:v>
                </c:pt>
                <c:pt idx="15">
                  <c:v>105.50810341146868</c:v>
                </c:pt>
                <c:pt idx="16">
                  <c:v>109.63570693143552</c:v>
                </c:pt>
                <c:pt idx="17">
                  <c:v>112.05497341293898</c:v>
                </c:pt>
                <c:pt idx="18">
                  <c:v>26.790836239459484</c:v>
                </c:pt>
                <c:pt idx="19">
                  <c:v>29.40808083280578</c:v>
                </c:pt>
                <c:pt idx="20">
                  <c:v>31.948687262802995</c:v>
                </c:pt>
                <c:pt idx="21">
                  <c:v>49.03516877990007</c:v>
                </c:pt>
                <c:pt idx="22">
                  <c:v>55.893751326954124</c:v>
                </c:pt>
                <c:pt idx="23">
                  <c:v>65.33912085576453</c:v>
                </c:pt>
                <c:pt idx="24">
                  <c:v>67.42718248616852</c:v>
                </c:pt>
                <c:pt idx="25">
                  <c:v>69.56444230127008</c:v>
                </c:pt>
                <c:pt idx="26">
                  <c:v>71.67797473116836</c:v>
                </c:pt>
                <c:pt idx="27">
                  <c:v>72.68850521436352</c:v>
                </c:pt>
                <c:pt idx="28">
                  <c:v>83.09141159905485</c:v>
                </c:pt>
                <c:pt idx="29">
                  <c:v>73.3508843881912</c:v>
                </c:pt>
                <c:pt idx="30">
                  <c:v>75.75348606872815</c:v>
                </c:pt>
                <c:pt idx="31">
                  <c:v>79.05441569091188</c:v>
                </c:pt>
                <c:pt idx="32">
                  <c:v>82.64101716257251</c:v>
                </c:pt>
                <c:pt idx="33">
                  <c:v>85.72325143296456</c:v>
                </c:pt>
                <c:pt idx="34">
                  <c:v>95.94310167843966</c:v>
                </c:pt>
                <c:pt idx="35">
                  <c:v>92.87311253883534</c:v>
                </c:pt>
                <c:pt idx="36">
                  <c:v>103.89599337162913</c:v>
                </c:pt>
                <c:pt idx="37">
                  <c:v>95.44045496339507</c:v>
                </c:pt>
                <c:pt idx="38">
                  <c:v>104.40247837035605</c:v>
                </c:pt>
                <c:pt idx="39">
                  <c:v>109.526258458799</c:v>
                </c:pt>
                <c:pt idx="40">
                  <c:v>99.99999999999993</c:v>
                </c:pt>
                <c:pt idx="41">
                  <c:v>98.16911371024402</c:v>
                </c:pt>
                <c:pt idx="42">
                  <c:v>103.21197008275179</c:v>
                </c:pt>
                <c:pt idx="43">
                  <c:v>114.77811422957663</c:v>
                </c:pt>
              </c:numCache>
            </c:numRef>
          </c:val>
        </c:ser>
        <c:axId val="12562982"/>
        <c:axId val="45957975"/>
      </c:barChart>
      <c:catAx>
        <c:axId val="125629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957975"/>
        <c:crosses val="autoZero"/>
        <c:auto val="1"/>
        <c:lblOffset val="100"/>
        <c:tickLblSkip val="1"/>
        <c:noMultiLvlLbl val="0"/>
      </c:catAx>
      <c:valAx>
        <c:axId val="45957975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562982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676275</xdr:colOff>
      <xdr:row>81</xdr:row>
      <xdr:rowOff>161925</xdr:rowOff>
    </xdr:to>
    <xdr:graphicFrame>
      <xdr:nvGraphicFramePr>
        <xdr:cNvPr id="1" name="Chart 1"/>
        <xdr:cNvGraphicFramePr/>
      </xdr:nvGraphicFramePr>
      <xdr:xfrm>
        <a:off x="695325" y="161925"/>
        <a:ext cx="6838950" cy="1311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161925</xdr:rowOff>
    </xdr:from>
    <xdr:to>
      <xdr:col>21</xdr:col>
      <xdr:colOff>676275</xdr:colOff>
      <xdr:row>81</xdr:row>
      <xdr:rowOff>161925</xdr:rowOff>
    </xdr:to>
    <xdr:graphicFrame>
      <xdr:nvGraphicFramePr>
        <xdr:cNvPr id="2" name="Chart 2"/>
        <xdr:cNvGraphicFramePr/>
      </xdr:nvGraphicFramePr>
      <xdr:xfrm>
        <a:off x="8229600" y="161925"/>
        <a:ext cx="6848475" cy="1311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33</xdr:col>
      <xdr:colOff>0</xdr:colOff>
      <xdr:row>82</xdr:row>
      <xdr:rowOff>0</xdr:rowOff>
    </xdr:to>
    <xdr:graphicFrame>
      <xdr:nvGraphicFramePr>
        <xdr:cNvPr id="3" name="Chart 3"/>
        <xdr:cNvGraphicFramePr/>
      </xdr:nvGraphicFramePr>
      <xdr:xfrm>
        <a:off x="15773400" y="161925"/>
        <a:ext cx="6858000" cy="1311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0</xdr:colOff>
      <xdr:row>0</xdr:row>
      <xdr:rowOff>161925</xdr:rowOff>
    </xdr:from>
    <xdr:to>
      <xdr:col>43</xdr:col>
      <xdr:colOff>676275</xdr:colOff>
      <xdr:row>81</xdr:row>
      <xdr:rowOff>161925</xdr:rowOff>
    </xdr:to>
    <xdr:graphicFrame>
      <xdr:nvGraphicFramePr>
        <xdr:cNvPr id="4" name="Chart 4"/>
        <xdr:cNvGraphicFramePr/>
      </xdr:nvGraphicFramePr>
      <xdr:xfrm>
        <a:off x="23317200" y="161925"/>
        <a:ext cx="6848475" cy="1311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0</xdr:colOff>
      <xdr:row>0</xdr:row>
      <xdr:rowOff>161925</xdr:rowOff>
    </xdr:from>
    <xdr:to>
      <xdr:col>55</xdr:col>
      <xdr:colOff>0</xdr:colOff>
      <xdr:row>81</xdr:row>
      <xdr:rowOff>161925</xdr:rowOff>
    </xdr:to>
    <xdr:graphicFrame>
      <xdr:nvGraphicFramePr>
        <xdr:cNvPr id="5" name="Chart 5"/>
        <xdr:cNvGraphicFramePr/>
      </xdr:nvGraphicFramePr>
      <xdr:xfrm>
        <a:off x="30861000" y="161925"/>
        <a:ext cx="6858000" cy="1311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56</xdr:col>
      <xdr:colOff>0</xdr:colOff>
      <xdr:row>0</xdr:row>
      <xdr:rowOff>161925</xdr:rowOff>
    </xdr:from>
    <xdr:to>
      <xdr:col>65</xdr:col>
      <xdr:colOff>676275</xdr:colOff>
      <xdr:row>81</xdr:row>
      <xdr:rowOff>161925</xdr:rowOff>
    </xdr:to>
    <xdr:graphicFrame>
      <xdr:nvGraphicFramePr>
        <xdr:cNvPr id="6" name="Chart 6"/>
        <xdr:cNvGraphicFramePr/>
      </xdr:nvGraphicFramePr>
      <xdr:xfrm>
        <a:off x="38404800" y="161925"/>
        <a:ext cx="6848475" cy="13115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67</xdr:col>
      <xdr:colOff>0</xdr:colOff>
      <xdr:row>1</xdr:row>
      <xdr:rowOff>0</xdr:rowOff>
    </xdr:from>
    <xdr:to>
      <xdr:col>77</xdr:col>
      <xdr:colOff>0</xdr:colOff>
      <xdr:row>81</xdr:row>
      <xdr:rowOff>152400</xdr:rowOff>
    </xdr:to>
    <xdr:graphicFrame>
      <xdr:nvGraphicFramePr>
        <xdr:cNvPr id="7" name="Chart 7"/>
        <xdr:cNvGraphicFramePr/>
      </xdr:nvGraphicFramePr>
      <xdr:xfrm>
        <a:off x="45948600" y="161925"/>
        <a:ext cx="6858000" cy="1310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78</xdr:col>
      <xdr:colOff>0</xdr:colOff>
      <xdr:row>1</xdr:row>
      <xdr:rowOff>0</xdr:rowOff>
    </xdr:from>
    <xdr:to>
      <xdr:col>87</xdr:col>
      <xdr:colOff>676275</xdr:colOff>
      <xdr:row>81</xdr:row>
      <xdr:rowOff>152400</xdr:rowOff>
    </xdr:to>
    <xdr:graphicFrame>
      <xdr:nvGraphicFramePr>
        <xdr:cNvPr id="8" name="Chart 8"/>
        <xdr:cNvGraphicFramePr/>
      </xdr:nvGraphicFramePr>
      <xdr:xfrm>
        <a:off x="53492400" y="161925"/>
        <a:ext cx="6848475" cy="1310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89</xdr:col>
      <xdr:colOff>0</xdr:colOff>
      <xdr:row>1</xdr:row>
      <xdr:rowOff>0</xdr:rowOff>
    </xdr:from>
    <xdr:to>
      <xdr:col>98</xdr:col>
      <xdr:colOff>666750</xdr:colOff>
      <xdr:row>82</xdr:row>
      <xdr:rowOff>0</xdr:rowOff>
    </xdr:to>
    <xdr:graphicFrame>
      <xdr:nvGraphicFramePr>
        <xdr:cNvPr id="9" name="Chart 9"/>
        <xdr:cNvGraphicFramePr/>
      </xdr:nvGraphicFramePr>
      <xdr:xfrm>
        <a:off x="61036200" y="161925"/>
        <a:ext cx="6838950" cy="13115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100</xdr:col>
      <xdr:colOff>0</xdr:colOff>
      <xdr:row>1</xdr:row>
      <xdr:rowOff>0</xdr:rowOff>
    </xdr:from>
    <xdr:to>
      <xdr:col>109</xdr:col>
      <xdr:colOff>676275</xdr:colOff>
      <xdr:row>81</xdr:row>
      <xdr:rowOff>152400</xdr:rowOff>
    </xdr:to>
    <xdr:graphicFrame>
      <xdr:nvGraphicFramePr>
        <xdr:cNvPr id="10" name="Chart 10"/>
        <xdr:cNvGraphicFramePr/>
      </xdr:nvGraphicFramePr>
      <xdr:xfrm>
        <a:off x="68580000" y="161925"/>
        <a:ext cx="6848475" cy="1310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111</xdr:col>
      <xdr:colOff>0</xdr:colOff>
      <xdr:row>0</xdr:row>
      <xdr:rowOff>161925</xdr:rowOff>
    </xdr:from>
    <xdr:to>
      <xdr:col>121</xdr:col>
      <xdr:colOff>0</xdr:colOff>
      <xdr:row>81</xdr:row>
      <xdr:rowOff>161925</xdr:rowOff>
    </xdr:to>
    <xdr:graphicFrame>
      <xdr:nvGraphicFramePr>
        <xdr:cNvPr id="11" name="Chart 11"/>
        <xdr:cNvGraphicFramePr/>
      </xdr:nvGraphicFramePr>
      <xdr:xfrm>
        <a:off x="76123800" y="161925"/>
        <a:ext cx="6858000" cy="13115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122</xdr:col>
      <xdr:colOff>0</xdr:colOff>
      <xdr:row>1</xdr:row>
      <xdr:rowOff>0</xdr:rowOff>
    </xdr:from>
    <xdr:to>
      <xdr:col>131</xdr:col>
      <xdr:colOff>676275</xdr:colOff>
      <xdr:row>81</xdr:row>
      <xdr:rowOff>152400</xdr:rowOff>
    </xdr:to>
    <xdr:graphicFrame>
      <xdr:nvGraphicFramePr>
        <xdr:cNvPr id="12" name="Chart 12"/>
        <xdr:cNvGraphicFramePr/>
      </xdr:nvGraphicFramePr>
      <xdr:xfrm>
        <a:off x="83667600" y="161925"/>
        <a:ext cx="6848475" cy="1310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133</xdr:col>
      <xdr:colOff>0</xdr:colOff>
      <xdr:row>0</xdr:row>
      <xdr:rowOff>152400</xdr:rowOff>
    </xdr:from>
    <xdr:to>
      <xdr:col>143</xdr:col>
      <xdr:colOff>0</xdr:colOff>
      <xdr:row>81</xdr:row>
      <xdr:rowOff>152400</xdr:rowOff>
    </xdr:to>
    <xdr:graphicFrame>
      <xdr:nvGraphicFramePr>
        <xdr:cNvPr id="13" name="Chart 13"/>
        <xdr:cNvGraphicFramePr/>
      </xdr:nvGraphicFramePr>
      <xdr:xfrm>
        <a:off x="91211400" y="152400"/>
        <a:ext cx="6858000" cy="13115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5"/>
  <sheetViews>
    <sheetView tabSelected="1" zoomScale="70" zoomScaleNormal="70" zoomScalePageLayoutView="0" workbookViewId="0" topLeftCell="A1">
      <pane xSplit="1" ySplit="1" topLeftCell="AI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W47" sqref="AW47"/>
    </sheetView>
  </sheetViews>
  <sheetFormatPr defaultColWidth="9.00390625" defaultRowHeight="12.75"/>
  <cols>
    <col min="1" max="1" width="36.25390625" style="1" bestFit="1" customWidth="1"/>
    <col min="2" max="3" width="9.25390625" style="11" customWidth="1"/>
    <col min="4" max="9" width="9.375" style="11" customWidth="1"/>
    <col min="10" max="11" width="9.625" style="11" customWidth="1"/>
    <col min="12" max="14" width="8.75390625" style="11" customWidth="1"/>
    <col min="15" max="15" width="8.625" style="11" bestFit="1" customWidth="1"/>
    <col min="16" max="19" width="8.625" style="11" customWidth="1"/>
    <col min="20" max="24" width="8.125" style="11" customWidth="1"/>
    <col min="25" max="30" width="8.625" style="11" customWidth="1"/>
    <col min="31" max="35" width="7.375" style="11" customWidth="1"/>
    <col min="36" max="36" width="8.00390625" style="11" customWidth="1"/>
    <col min="37" max="37" width="7.375" style="11" customWidth="1"/>
    <col min="38" max="38" width="8.625" style="11" customWidth="1"/>
    <col min="39" max="39" width="7.375" style="11" customWidth="1"/>
    <col min="40" max="40" width="9.25390625" style="11" customWidth="1"/>
    <col min="41" max="41" width="8.625" style="11" customWidth="1"/>
    <col min="42" max="42" width="9.25390625" style="11" customWidth="1"/>
    <col min="43" max="43" width="8.25390625" style="11" customWidth="1"/>
    <col min="44" max="44" width="8.875" style="11" customWidth="1"/>
    <col min="45" max="45" width="8.625" style="11" customWidth="1"/>
    <col min="46" max="46" width="9.25390625" style="11" customWidth="1"/>
    <col min="47" max="47" width="8.625" style="11" bestFit="1" customWidth="1"/>
    <col min="48" max="16384" width="9.125" style="1" customWidth="1"/>
  </cols>
  <sheetData>
    <row r="1" spans="1:49" s="5" customFormat="1" ht="38.25">
      <c r="A1" s="6" t="s">
        <v>79</v>
      </c>
      <c r="B1" s="7" t="s">
        <v>101</v>
      </c>
      <c r="C1" s="7" t="s">
        <v>122</v>
      </c>
      <c r="D1" s="7" t="s">
        <v>108</v>
      </c>
      <c r="E1" s="7" t="s">
        <v>109</v>
      </c>
      <c r="F1" s="7" t="s">
        <v>110</v>
      </c>
      <c r="G1" s="7" t="s">
        <v>105</v>
      </c>
      <c r="H1" s="7" t="s">
        <v>111</v>
      </c>
      <c r="I1" s="7" t="s">
        <v>112</v>
      </c>
      <c r="J1" s="7" t="s">
        <v>98</v>
      </c>
      <c r="K1" s="7" t="s">
        <v>97</v>
      </c>
      <c r="L1" s="7" t="s">
        <v>96</v>
      </c>
      <c r="M1" s="7" t="s">
        <v>95</v>
      </c>
      <c r="N1" s="7" t="s">
        <v>94</v>
      </c>
      <c r="O1" s="7" t="s">
        <v>99</v>
      </c>
      <c r="P1" s="7" t="s">
        <v>127</v>
      </c>
      <c r="Q1" s="7" t="s">
        <v>128</v>
      </c>
      <c r="R1" s="7" t="s">
        <v>129</v>
      </c>
      <c r="S1" s="7" t="s">
        <v>124</v>
      </c>
      <c r="T1" s="7" t="s">
        <v>100</v>
      </c>
      <c r="U1" s="7" t="s">
        <v>120</v>
      </c>
      <c r="V1" s="7" t="s">
        <v>119</v>
      </c>
      <c r="W1" s="7" t="s">
        <v>113</v>
      </c>
      <c r="X1" s="7" t="s">
        <v>114</v>
      </c>
      <c r="Y1" s="7" t="s">
        <v>107</v>
      </c>
      <c r="Z1" s="7" t="s">
        <v>115</v>
      </c>
      <c r="AA1" s="7" t="s">
        <v>116</v>
      </c>
      <c r="AB1" s="7" t="s">
        <v>117</v>
      </c>
      <c r="AC1" s="7" t="s">
        <v>118</v>
      </c>
      <c r="AD1" s="7" t="s">
        <v>121</v>
      </c>
      <c r="AE1" s="7" t="s">
        <v>92</v>
      </c>
      <c r="AF1" s="7" t="s">
        <v>91</v>
      </c>
      <c r="AG1" s="7" t="s">
        <v>90</v>
      </c>
      <c r="AH1" s="7" t="s">
        <v>89</v>
      </c>
      <c r="AI1" s="7" t="s">
        <v>88</v>
      </c>
      <c r="AJ1" s="7" t="s">
        <v>102</v>
      </c>
      <c r="AK1" s="7" t="s">
        <v>86</v>
      </c>
      <c r="AL1" s="7" t="s">
        <v>103</v>
      </c>
      <c r="AM1" s="7" t="s">
        <v>87</v>
      </c>
      <c r="AN1" s="7" t="s">
        <v>104</v>
      </c>
      <c r="AO1" s="7" t="s">
        <v>93</v>
      </c>
      <c r="AP1" s="7" t="s">
        <v>75</v>
      </c>
      <c r="AQ1" s="7" t="s">
        <v>130</v>
      </c>
      <c r="AR1" s="7" t="s">
        <v>78</v>
      </c>
      <c r="AS1" s="7" t="s">
        <v>106</v>
      </c>
      <c r="AT1" s="7" t="s">
        <v>123</v>
      </c>
      <c r="AU1" s="7" t="s">
        <v>126</v>
      </c>
      <c r="AV1" s="7" t="s">
        <v>131</v>
      </c>
      <c r="AW1" s="7" t="s">
        <v>132</v>
      </c>
    </row>
    <row r="2" spans="1:49" s="3" customFormat="1" ht="20.25">
      <c r="A2" s="2" t="s">
        <v>66</v>
      </c>
      <c r="B2" s="12" t="s">
        <v>76</v>
      </c>
      <c r="C2" s="12" t="s">
        <v>76</v>
      </c>
      <c r="D2" s="12" t="s">
        <v>76</v>
      </c>
      <c r="E2" s="12" t="s">
        <v>76</v>
      </c>
      <c r="F2" s="12" t="s">
        <v>76</v>
      </c>
      <c r="G2" s="12" t="s">
        <v>76</v>
      </c>
      <c r="H2" s="12" t="s">
        <v>76</v>
      </c>
      <c r="I2" s="12" t="s">
        <v>76</v>
      </c>
      <c r="J2" s="12" t="s">
        <v>76</v>
      </c>
      <c r="K2" s="12" t="s">
        <v>76</v>
      </c>
      <c r="L2" s="12" t="s">
        <v>76</v>
      </c>
      <c r="M2" s="12" t="s">
        <v>76</v>
      </c>
      <c r="N2" s="12" t="s">
        <v>76</v>
      </c>
      <c r="O2" s="12" t="s">
        <v>76</v>
      </c>
      <c r="P2" s="12" t="s">
        <v>76</v>
      </c>
      <c r="Q2" s="12" t="s">
        <v>76</v>
      </c>
      <c r="R2" s="12" t="s">
        <v>76</v>
      </c>
      <c r="S2" s="12" t="s">
        <v>76</v>
      </c>
      <c r="T2" s="12" t="s">
        <v>76</v>
      </c>
      <c r="U2" s="12" t="s">
        <v>76</v>
      </c>
      <c r="V2" s="12" t="s">
        <v>76</v>
      </c>
      <c r="W2" s="12" t="s">
        <v>76</v>
      </c>
      <c r="X2" s="12" t="s">
        <v>76</v>
      </c>
      <c r="Y2" s="12" t="s">
        <v>76</v>
      </c>
      <c r="Z2" s="12" t="s">
        <v>76</v>
      </c>
      <c r="AA2" s="12" t="s">
        <v>76</v>
      </c>
      <c r="AB2" s="12" t="s">
        <v>76</v>
      </c>
      <c r="AC2" s="12" t="s">
        <v>76</v>
      </c>
      <c r="AD2" s="12" t="s">
        <v>76</v>
      </c>
      <c r="AE2" s="12" t="s">
        <v>76</v>
      </c>
      <c r="AF2" s="12" t="s">
        <v>76</v>
      </c>
      <c r="AG2" s="12" t="s">
        <v>76</v>
      </c>
      <c r="AH2" s="12" t="s">
        <v>76</v>
      </c>
      <c r="AI2" s="12" t="s">
        <v>76</v>
      </c>
      <c r="AJ2" s="12" t="s">
        <v>76</v>
      </c>
      <c r="AK2" s="12" t="s">
        <v>76</v>
      </c>
      <c r="AL2" s="12" t="s">
        <v>76</v>
      </c>
      <c r="AM2" s="12" t="s">
        <v>76</v>
      </c>
      <c r="AN2" s="12" t="s">
        <v>76</v>
      </c>
      <c r="AO2" s="12" t="s">
        <v>76</v>
      </c>
      <c r="AP2" s="12" t="s">
        <v>76</v>
      </c>
      <c r="AQ2" s="12" t="s">
        <v>76</v>
      </c>
      <c r="AR2" s="12" t="s">
        <v>76</v>
      </c>
      <c r="AS2" s="12" t="s">
        <v>76</v>
      </c>
      <c r="AT2" s="12" t="s">
        <v>76</v>
      </c>
      <c r="AU2" s="12" t="s">
        <v>76</v>
      </c>
      <c r="AV2" s="12" t="s">
        <v>76</v>
      </c>
      <c r="AW2" s="12" t="s">
        <v>76</v>
      </c>
    </row>
    <row r="3" spans="1:49" s="3" customFormat="1" ht="15.75">
      <c r="A3" s="4" t="s">
        <v>85</v>
      </c>
      <c r="B3" s="12" t="s">
        <v>76</v>
      </c>
      <c r="C3" s="12" t="s">
        <v>76</v>
      </c>
      <c r="D3" s="12" t="s">
        <v>76</v>
      </c>
      <c r="E3" s="12" t="s">
        <v>76</v>
      </c>
      <c r="F3" s="12" t="s">
        <v>76</v>
      </c>
      <c r="G3" s="12" t="s">
        <v>76</v>
      </c>
      <c r="H3" s="12" t="s">
        <v>76</v>
      </c>
      <c r="I3" s="12" t="s">
        <v>76</v>
      </c>
      <c r="J3" s="12" t="s">
        <v>76</v>
      </c>
      <c r="K3" s="12" t="s">
        <v>76</v>
      </c>
      <c r="L3" s="12" t="s">
        <v>76</v>
      </c>
      <c r="M3" s="12" t="s">
        <v>76</v>
      </c>
      <c r="N3" s="12" t="s">
        <v>76</v>
      </c>
      <c r="O3" s="12" t="s">
        <v>76</v>
      </c>
      <c r="P3" s="12" t="s">
        <v>76</v>
      </c>
      <c r="Q3" s="12" t="s">
        <v>76</v>
      </c>
      <c r="R3" s="12" t="s">
        <v>76</v>
      </c>
      <c r="S3" s="12" t="s">
        <v>76</v>
      </c>
      <c r="T3" s="12" t="s">
        <v>76</v>
      </c>
      <c r="U3" s="12" t="s">
        <v>76</v>
      </c>
      <c r="V3" s="12" t="s">
        <v>76</v>
      </c>
      <c r="W3" s="12" t="s">
        <v>76</v>
      </c>
      <c r="X3" s="12" t="s">
        <v>76</v>
      </c>
      <c r="Y3" s="12" t="s">
        <v>76</v>
      </c>
      <c r="Z3" s="12" t="s">
        <v>76</v>
      </c>
      <c r="AA3" s="12" t="s">
        <v>76</v>
      </c>
      <c r="AB3" s="12" t="s">
        <v>76</v>
      </c>
      <c r="AC3" s="12" t="s">
        <v>76</v>
      </c>
      <c r="AD3" s="12" t="s">
        <v>76</v>
      </c>
      <c r="AE3" s="12" t="s">
        <v>76</v>
      </c>
      <c r="AF3" s="12" t="s">
        <v>76</v>
      </c>
      <c r="AG3" s="12" t="s">
        <v>76</v>
      </c>
      <c r="AH3" s="12" t="s">
        <v>76</v>
      </c>
      <c r="AI3" s="12" t="s">
        <v>76</v>
      </c>
      <c r="AJ3" s="12" t="s">
        <v>76</v>
      </c>
      <c r="AK3" s="12" t="s">
        <v>76</v>
      </c>
      <c r="AL3" s="12" t="s">
        <v>76</v>
      </c>
      <c r="AM3" s="12" t="s">
        <v>76</v>
      </c>
      <c r="AN3" s="12" t="s">
        <v>76</v>
      </c>
      <c r="AO3" s="12" t="s">
        <v>76</v>
      </c>
      <c r="AP3" s="12" t="s">
        <v>76</v>
      </c>
      <c r="AQ3" s="12" t="s">
        <v>76</v>
      </c>
      <c r="AR3" s="12" t="s">
        <v>76</v>
      </c>
      <c r="AS3" s="12" t="s">
        <v>76</v>
      </c>
      <c r="AT3" s="12" t="s">
        <v>76</v>
      </c>
      <c r="AU3" s="12" t="s">
        <v>76</v>
      </c>
      <c r="AV3" s="12" t="s">
        <v>76</v>
      </c>
      <c r="AW3" s="12" t="s">
        <v>76</v>
      </c>
    </row>
    <row r="4" spans="1:49" s="3" customFormat="1" ht="12.75">
      <c r="A4" s="3" t="s">
        <v>0</v>
      </c>
      <c r="B4" s="8">
        <v>1.254050600167055</v>
      </c>
      <c r="C4" s="8">
        <v>2.4771260267961397</v>
      </c>
      <c r="D4" s="8">
        <v>2.677392851017212</v>
      </c>
      <c r="E4" s="8">
        <v>2.93</v>
      </c>
      <c r="F4" s="8">
        <v>3.198347336633723</v>
      </c>
      <c r="G4" s="8">
        <v>3.4183153191724367</v>
      </c>
      <c r="H4" s="8">
        <v>3.704718919118444</v>
      </c>
      <c r="I4" s="8">
        <v>3.9194829726443046</v>
      </c>
      <c r="J4" s="8">
        <v>4.264995110352263</v>
      </c>
      <c r="K4" s="8">
        <v>4.49</v>
      </c>
      <c r="L4" s="8">
        <v>4.502414518307079</v>
      </c>
      <c r="M4" s="8">
        <v>5.050815599750382</v>
      </c>
      <c r="N4" s="8">
        <v>6.173447129194116</v>
      </c>
      <c r="O4" s="8">
        <v>6.879965331198727</v>
      </c>
      <c r="P4" s="8">
        <v>6.202646176330524</v>
      </c>
      <c r="Q4" s="8">
        <v>7.556580686394196</v>
      </c>
      <c r="R4" s="8">
        <v>7.934138500681121</v>
      </c>
      <c r="S4" s="8">
        <v>8.422109402565953</v>
      </c>
      <c r="T4" s="8">
        <v>1.3787287657464933</v>
      </c>
      <c r="U4" s="8">
        <v>1.52</v>
      </c>
      <c r="V4" s="8">
        <v>1.6326581454543156</v>
      </c>
      <c r="W4" s="8">
        <v>2.530126243676384</v>
      </c>
      <c r="X4" s="8">
        <v>3.017906976629807</v>
      </c>
      <c r="Y4" s="8">
        <v>3.06</v>
      </c>
      <c r="Z4" s="8">
        <v>3.2875834837948514</v>
      </c>
      <c r="AA4" s="8">
        <v>3.608981416369348</v>
      </c>
      <c r="AB4" s="8">
        <v>3.9358776078657964</v>
      </c>
      <c r="AC4" s="8">
        <v>4.234022328170537</v>
      </c>
      <c r="AD4" s="8">
        <v>4.832505370661038</v>
      </c>
      <c r="AE4" s="8">
        <v>3.5</v>
      </c>
      <c r="AF4" s="8">
        <v>3.8239874422815263</v>
      </c>
      <c r="AG4" s="8">
        <v>4.1865783545021165</v>
      </c>
      <c r="AH4" s="8">
        <v>4.540157552062898</v>
      </c>
      <c r="AI4" s="8">
        <v>4.89757264060001</v>
      </c>
      <c r="AJ4" s="8">
        <v>4.567304032547101</v>
      </c>
      <c r="AK4" s="8">
        <v>4.520195877565528</v>
      </c>
      <c r="AL4" s="8">
        <v>5.774094503565732</v>
      </c>
      <c r="AM4" s="8">
        <v>5.052522761322115</v>
      </c>
      <c r="AN4" s="8">
        <v>5.358207125903091</v>
      </c>
      <c r="AO4" s="8">
        <v>6.332955304461537</v>
      </c>
      <c r="AP4" s="8">
        <v>7.511455663705569</v>
      </c>
      <c r="AQ4" s="8">
        <v>7.5013499845911555</v>
      </c>
      <c r="AR4" s="8">
        <v>8.035136818463727</v>
      </c>
      <c r="AS4" s="8">
        <v>10.164761878308953</v>
      </c>
      <c r="AT4" s="8">
        <v>11.61</v>
      </c>
      <c r="AU4" s="8">
        <v>14.25</v>
      </c>
      <c r="AV4" s="8">
        <v>12.8</v>
      </c>
      <c r="AW4" s="8">
        <v>13.19</v>
      </c>
    </row>
    <row r="5" spans="1:49" s="3" customFormat="1" ht="12.75">
      <c r="A5" s="3" t="s">
        <v>1</v>
      </c>
      <c r="B5" s="8">
        <v>1.6086769208928844</v>
      </c>
      <c r="C5" s="8">
        <v>2.0876382645099025</v>
      </c>
      <c r="D5" s="8">
        <v>2.2599985862794867</v>
      </c>
      <c r="E5" s="8">
        <v>2.33</v>
      </c>
      <c r="F5" s="8">
        <v>2.6414624426980273</v>
      </c>
      <c r="G5" s="8">
        <v>2.6174653314731806</v>
      </c>
      <c r="H5" s="8">
        <v>2.928787487161744</v>
      </c>
      <c r="I5" s="8">
        <v>2.9011298482505374</v>
      </c>
      <c r="J5" s="8">
        <v>3.521398426742352</v>
      </c>
      <c r="K5" s="8">
        <v>3.68</v>
      </c>
      <c r="L5" s="8">
        <v>3.0243697890000933</v>
      </c>
      <c r="M5" s="8">
        <v>3.1759778146759996</v>
      </c>
      <c r="N5" s="8">
        <v>2.961815736401133</v>
      </c>
      <c r="O5" s="8">
        <v>3.360607814708789</v>
      </c>
      <c r="P5" s="8">
        <v>3.90123279250755</v>
      </c>
      <c r="Q5" s="8">
        <v>3.700236850280749</v>
      </c>
      <c r="R5" s="8">
        <v>3.656726788780823</v>
      </c>
      <c r="S5" s="8">
        <v>4.0215348062515295</v>
      </c>
      <c r="T5" s="8">
        <v>1.7401572400085372</v>
      </c>
      <c r="U5" s="8">
        <v>1.8927982560729224</v>
      </c>
      <c r="V5" s="8">
        <v>2.045439272137308</v>
      </c>
      <c r="W5" s="8">
        <v>1.823522052256796</v>
      </c>
      <c r="X5" s="8">
        <v>2.076186803493348</v>
      </c>
      <c r="Y5" s="8">
        <v>2.24</v>
      </c>
      <c r="Z5" s="8">
        <v>2.412596283771026</v>
      </c>
      <c r="AA5" s="8">
        <v>2.538570139621156</v>
      </c>
      <c r="AB5" s="8">
        <v>2.6267547806712574</v>
      </c>
      <c r="AC5" s="8">
        <v>2.780213282257202</v>
      </c>
      <c r="AD5" s="8">
        <v>3.499803155601198</v>
      </c>
      <c r="AE5" s="8">
        <v>2.58</v>
      </c>
      <c r="AF5" s="8">
        <v>2.812267446128042</v>
      </c>
      <c r="AG5" s="8">
        <v>3.0864165687594314</v>
      </c>
      <c r="AH5" s="8">
        <v>3.2797615022644515</v>
      </c>
      <c r="AI5" s="8">
        <v>3.596458947099141</v>
      </c>
      <c r="AJ5" s="8">
        <v>3.6774871123735307</v>
      </c>
      <c r="AK5" s="8">
        <v>3.5873550171657853</v>
      </c>
      <c r="AL5" s="8">
        <v>4.290511495586077</v>
      </c>
      <c r="AM5" s="8">
        <v>3.8762818455067762</v>
      </c>
      <c r="AN5" s="8">
        <v>3.93389342126189</v>
      </c>
      <c r="AO5" s="8">
        <v>4.733759915505428</v>
      </c>
      <c r="AP5" s="8">
        <v>3.6641831100722486</v>
      </c>
      <c r="AQ5" s="8">
        <v>3.4908753176417084</v>
      </c>
      <c r="AR5" s="8">
        <v>3.750488275470719</v>
      </c>
      <c r="AS5" s="8">
        <v>4.4708247766752525</v>
      </c>
      <c r="AT5" s="8">
        <v>4.41</v>
      </c>
      <c r="AU5" s="8">
        <v>5.25</v>
      </c>
      <c r="AV5" s="8">
        <v>4.86</v>
      </c>
      <c r="AW5" s="8">
        <v>4.92</v>
      </c>
    </row>
    <row r="6" spans="1:49" s="3" customFormat="1" ht="12.75">
      <c r="A6" s="3" t="s">
        <v>2</v>
      </c>
      <c r="B6" s="8">
        <v>3.727451774095974</v>
      </c>
      <c r="C6" s="8">
        <v>4.9626894379161515</v>
      </c>
      <c r="D6" s="8">
        <v>5.792877079653578</v>
      </c>
      <c r="E6" s="8">
        <v>6.05</v>
      </c>
      <c r="F6" s="8">
        <v>6.562647667025517</v>
      </c>
      <c r="G6" s="8">
        <v>6.710173984604907</v>
      </c>
      <c r="H6" s="8">
        <v>7.172559836818412</v>
      </c>
      <c r="I6" s="8">
        <v>7.39154234361253</v>
      </c>
      <c r="J6" s="8">
        <v>8.633724884211677</v>
      </c>
      <c r="K6" s="8">
        <v>8.85</v>
      </c>
      <c r="L6" s="8">
        <v>7.538219563848196</v>
      </c>
      <c r="M6" s="8">
        <v>8.201280810808779</v>
      </c>
      <c r="N6" s="8">
        <v>7.7564069109079306</v>
      </c>
      <c r="O6" s="8">
        <v>8.499351349292917</v>
      </c>
      <c r="P6" s="8">
        <v>9.945234562131215</v>
      </c>
      <c r="Q6" s="8">
        <v>9.470437464885796</v>
      </c>
      <c r="R6" s="8">
        <v>9.627180384785055</v>
      </c>
      <c r="S6" s="8">
        <v>10.202268425880249</v>
      </c>
      <c r="T6" s="8">
        <v>4.26843162771056</v>
      </c>
      <c r="U6" s="8">
        <v>4.54</v>
      </c>
      <c r="V6" s="8">
        <v>4.762701742008434</v>
      </c>
      <c r="W6" s="8">
        <v>4.340732513571055</v>
      </c>
      <c r="X6" s="8">
        <v>4.749189812102066</v>
      </c>
      <c r="Y6" s="8">
        <v>6.11</v>
      </c>
      <c r="Z6" s="8">
        <v>6.35</v>
      </c>
      <c r="AA6" s="8">
        <v>6.43</v>
      </c>
      <c r="AB6" s="8">
        <v>6.497299454477735</v>
      </c>
      <c r="AC6" s="8">
        <v>6.736675472727547</v>
      </c>
      <c r="AD6" s="8">
        <v>8.636416031819664</v>
      </c>
      <c r="AE6" s="8">
        <v>7.11</v>
      </c>
      <c r="AF6" s="8">
        <v>7.494997202423184</v>
      </c>
      <c r="AG6" s="8">
        <v>7.893448978128412</v>
      </c>
      <c r="AH6" s="8">
        <v>8.304339701930871</v>
      </c>
      <c r="AI6" s="8">
        <v>8.769492000395038</v>
      </c>
      <c r="AJ6" s="8">
        <v>9.497396855313275</v>
      </c>
      <c r="AK6" s="8">
        <v>9.29352916801063</v>
      </c>
      <c r="AL6" s="8">
        <v>11.193891359863036</v>
      </c>
      <c r="AM6" s="8">
        <v>9.8810836034016</v>
      </c>
      <c r="AN6" s="8">
        <v>10.556019622520148</v>
      </c>
      <c r="AO6" s="8">
        <v>11.918002370208013</v>
      </c>
      <c r="AP6" s="8">
        <v>9.421081203350903</v>
      </c>
      <c r="AQ6" s="8">
        <v>8.912086255699089</v>
      </c>
      <c r="AR6" s="8">
        <v>9.866755926568844</v>
      </c>
      <c r="AS6" s="8">
        <v>11.914991006014512</v>
      </c>
      <c r="AT6" s="8">
        <v>10.57</v>
      </c>
      <c r="AU6" s="8">
        <v>13.37</v>
      </c>
      <c r="AV6" s="8">
        <v>12.52</v>
      </c>
      <c r="AW6" s="8">
        <v>12.82</v>
      </c>
    </row>
    <row r="7" spans="1:49" s="3" customFormat="1" ht="15.75">
      <c r="A7" s="4" t="s">
        <v>3</v>
      </c>
      <c r="B7" s="12" t="s">
        <v>76</v>
      </c>
      <c r="C7" s="12" t="s">
        <v>76</v>
      </c>
      <c r="D7" s="12" t="s">
        <v>76</v>
      </c>
      <c r="E7" s="12" t="s">
        <v>76</v>
      </c>
      <c r="F7" s="12" t="s">
        <v>76</v>
      </c>
      <c r="G7" s="12" t="s">
        <v>76</v>
      </c>
      <c r="H7" s="12" t="s">
        <v>76</v>
      </c>
      <c r="I7" s="12" t="s">
        <v>76</v>
      </c>
      <c r="J7" s="12" t="s">
        <v>76</v>
      </c>
      <c r="K7" s="12" t="s">
        <v>76</v>
      </c>
      <c r="L7" s="12" t="s">
        <v>76</v>
      </c>
      <c r="M7" s="12" t="s">
        <v>76</v>
      </c>
      <c r="N7" s="12" t="s">
        <v>76</v>
      </c>
      <c r="O7" s="12" t="s">
        <v>76</v>
      </c>
      <c r="P7" s="12" t="s">
        <v>76</v>
      </c>
      <c r="Q7" s="12" t="s">
        <v>76</v>
      </c>
      <c r="R7" s="12" t="s">
        <v>76</v>
      </c>
      <c r="S7" s="12" t="s">
        <v>76</v>
      </c>
      <c r="T7" s="12" t="s">
        <v>76</v>
      </c>
      <c r="U7" s="12" t="s">
        <v>76</v>
      </c>
      <c r="V7" s="12" t="s">
        <v>76</v>
      </c>
      <c r="W7" s="12" t="s">
        <v>76</v>
      </c>
      <c r="X7" s="12" t="s">
        <v>76</v>
      </c>
      <c r="Y7" s="12" t="s">
        <v>76</v>
      </c>
      <c r="Z7" s="12" t="s">
        <v>76</v>
      </c>
      <c r="AA7" s="12" t="s">
        <v>76</v>
      </c>
      <c r="AB7" s="12" t="s">
        <v>76</v>
      </c>
      <c r="AC7" s="12" t="s">
        <v>76</v>
      </c>
      <c r="AD7" s="12" t="s">
        <v>76</v>
      </c>
      <c r="AE7" s="12" t="s">
        <v>76</v>
      </c>
      <c r="AF7" s="12" t="s">
        <v>76</v>
      </c>
      <c r="AG7" s="12" t="s">
        <v>76</v>
      </c>
      <c r="AH7" s="12" t="s">
        <v>76</v>
      </c>
      <c r="AI7" s="12" t="s">
        <v>76</v>
      </c>
      <c r="AJ7" s="12" t="s">
        <v>76</v>
      </c>
      <c r="AK7" s="12" t="s">
        <v>76</v>
      </c>
      <c r="AL7" s="12" t="s">
        <v>76</v>
      </c>
      <c r="AM7" s="12" t="s">
        <v>76</v>
      </c>
      <c r="AN7" s="12" t="s">
        <v>76</v>
      </c>
      <c r="AO7" s="12" t="s">
        <v>76</v>
      </c>
      <c r="AP7" s="12" t="s">
        <v>76</v>
      </c>
      <c r="AQ7" s="12" t="s">
        <v>76</v>
      </c>
      <c r="AR7" s="12" t="s">
        <v>76</v>
      </c>
      <c r="AS7" s="12" t="s">
        <v>76</v>
      </c>
      <c r="AT7" s="12" t="s">
        <v>76</v>
      </c>
      <c r="AU7" s="12" t="s">
        <v>76</v>
      </c>
      <c r="AV7" s="12" t="s">
        <v>76</v>
      </c>
      <c r="AW7" s="12" t="s">
        <v>76</v>
      </c>
    </row>
    <row r="8" spans="1:49" s="3" customFormat="1" ht="12.75">
      <c r="A8" s="3" t="s">
        <v>4</v>
      </c>
      <c r="B8" s="8">
        <v>1.2306090168041044</v>
      </c>
      <c r="C8" s="8">
        <v>1.6064634672056104</v>
      </c>
      <c r="D8" s="8">
        <v>1.830836069478208</v>
      </c>
      <c r="E8" s="8">
        <v>1.8968396147833755</v>
      </c>
      <c r="F8" s="8">
        <v>2.0481988309524617</v>
      </c>
      <c r="G8" s="8">
        <v>2.129390317353371</v>
      </c>
      <c r="H8" s="8">
        <v>2.2628871725779685</v>
      </c>
      <c r="I8" s="8">
        <v>2.2596984726596356</v>
      </c>
      <c r="J8" s="8">
        <v>2.54304113196168</v>
      </c>
      <c r="K8" s="8">
        <v>2.6619373957058734</v>
      </c>
      <c r="L8" s="8">
        <v>2.244769252893895</v>
      </c>
      <c r="M8" s="8">
        <v>2.414721307792463</v>
      </c>
      <c r="N8" s="8">
        <v>2.338637240442469</v>
      </c>
      <c r="O8" s="8">
        <v>2.5083706063211477</v>
      </c>
      <c r="P8" s="8">
        <v>2.7374767497091876</v>
      </c>
      <c r="Q8" s="8">
        <v>2.584550017918722</v>
      </c>
      <c r="R8" s="8">
        <v>2.7178880104636356</v>
      </c>
      <c r="S8" s="8">
        <v>2.7484615404843824</v>
      </c>
      <c r="T8" s="8">
        <v>1.423577614316381</v>
      </c>
      <c r="U8" s="8">
        <v>1.49</v>
      </c>
      <c r="V8" s="8">
        <v>1.5350364976146658</v>
      </c>
      <c r="W8" s="8">
        <v>1.4057001897057406</v>
      </c>
      <c r="X8" s="8">
        <v>1.5392010247147263</v>
      </c>
      <c r="Y8" s="8">
        <v>1.94</v>
      </c>
      <c r="Z8" s="8">
        <v>2.0111299165467806</v>
      </c>
      <c r="AA8" s="8">
        <v>2.131601131024892</v>
      </c>
      <c r="AB8" s="8">
        <v>2.224546247086775</v>
      </c>
      <c r="AC8" s="8">
        <v>2.3035193308159383</v>
      </c>
      <c r="AD8" s="8">
        <v>2.656435918718687</v>
      </c>
      <c r="AE8" s="8">
        <v>2.32</v>
      </c>
      <c r="AF8" s="8">
        <v>2.4260444332107673</v>
      </c>
      <c r="AG8" s="8">
        <v>2.557076477542204</v>
      </c>
      <c r="AH8" s="8">
        <v>2.6698749538834288</v>
      </c>
      <c r="AI8" s="8">
        <v>2.815354254932478</v>
      </c>
      <c r="AJ8" s="8">
        <v>3.335626270089258</v>
      </c>
      <c r="AK8" s="8">
        <v>3.0132754613879955</v>
      </c>
      <c r="AL8" s="8">
        <v>3.849112054500154</v>
      </c>
      <c r="AM8" s="8">
        <v>3.139285377310933</v>
      </c>
      <c r="AN8" s="8">
        <v>3.7363561303308517</v>
      </c>
      <c r="AO8" s="8">
        <v>4.131172880825014</v>
      </c>
      <c r="AP8" s="8">
        <v>3.0937111631704255</v>
      </c>
      <c r="AQ8" s="8">
        <v>2.539493507845952</v>
      </c>
      <c r="AR8" s="8">
        <v>3.2602052774845984</v>
      </c>
      <c r="AS8" s="8">
        <v>4.216903896204063</v>
      </c>
      <c r="AT8" s="8">
        <v>2.89</v>
      </c>
      <c r="AU8" s="8">
        <v>3.48</v>
      </c>
      <c r="AV8" s="8">
        <v>3.39</v>
      </c>
      <c r="AW8" s="8">
        <v>3.41</v>
      </c>
    </row>
    <row r="9" spans="1:49" s="3" customFormat="1" ht="12.75">
      <c r="A9" s="3" t="s">
        <v>5</v>
      </c>
      <c r="B9" s="8">
        <v>2.8621990234046133</v>
      </c>
      <c r="C9" s="8">
        <v>3.56</v>
      </c>
      <c r="D9" s="8">
        <v>3.7562646395898702</v>
      </c>
      <c r="E9" s="8">
        <v>4.08895410372366</v>
      </c>
      <c r="F9" s="8">
        <v>4.477321814254859</v>
      </c>
      <c r="G9" s="8">
        <v>4.769528619528621</v>
      </c>
      <c r="H9" s="8">
        <v>5.152339961202715</v>
      </c>
      <c r="I9" s="8">
        <v>5.415981647868476</v>
      </c>
      <c r="J9" s="8">
        <v>5.698873541638729</v>
      </c>
      <c r="K9" s="8">
        <v>6.077005577005576</v>
      </c>
      <c r="L9" s="8">
        <v>4.34480114507719</v>
      </c>
      <c r="M9" s="8">
        <v>4.915731636784268</v>
      </c>
      <c r="N9" s="8">
        <v>4.603672408189795</v>
      </c>
      <c r="O9" s="8">
        <v>5.145166172286458</v>
      </c>
      <c r="P9" s="8">
        <v>6.04803244858749</v>
      </c>
      <c r="Q9" s="8">
        <v>5.670736589271417</v>
      </c>
      <c r="R9" s="8">
        <v>6.071795970852979</v>
      </c>
      <c r="S9" s="8">
        <v>6.467280474813575</v>
      </c>
      <c r="T9" s="8">
        <v>3.191146654651949</v>
      </c>
      <c r="U9" s="8">
        <v>3.51</v>
      </c>
      <c r="V9" s="8">
        <v>3.8610366601553627</v>
      </c>
      <c r="W9" s="8">
        <v>3.7186296814840736</v>
      </c>
      <c r="X9" s="8">
        <v>4.427641175244842</v>
      </c>
      <c r="Y9" s="8">
        <v>3.72</v>
      </c>
      <c r="Z9" s="8">
        <v>4.130284770142871</v>
      </c>
      <c r="AA9" s="8">
        <v>4.551164658634538</v>
      </c>
      <c r="AB9" s="8">
        <v>4.823118828736806</v>
      </c>
      <c r="AC9" s="8">
        <v>5.108980524164462</v>
      </c>
      <c r="AD9" s="8">
        <v>5.454212924340627</v>
      </c>
      <c r="AE9" s="8">
        <v>4.31</v>
      </c>
      <c r="AF9" s="8">
        <v>4.602924451665312</v>
      </c>
      <c r="AG9" s="8">
        <v>4.934281567489115</v>
      </c>
      <c r="AH9" s="8">
        <v>5.267290530490827</v>
      </c>
      <c r="AI9" s="8">
        <v>5.566740895991616</v>
      </c>
      <c r="AJ9" s="8">
        <v>5.775550421310139</v>
      </c>
      <c r="AK9" s="8">
        <v>5.610469337910092</v>
      </c>
      <c r="AL9" s="8">
        <v>7.08334027835653</v>
      </c>
      <c r="AM9" s="8">
        <v>5.890428997158501</v>
      </c>
      <c r="AN9" s="8">
        <v>6.625584658559401</v>
      </c>
      <c r="AO9" s="8">
        <v>7.615177851447003</v>
      </c>
      <c r="AP9" s="8">
        <v>5.88553424278097</v>
      </c>
      <c r="AQ9" s="8">
        <v>5.80394700901393</v>
      </c>
      <c r="AR9" s="8">
        <v>6.325295824960929</v>
      </c>
      <c r="AS9" s="8">
        <v>8.100743423560807</v>
      </c>
      <c r="AT9" s="8">
        <v>8.18</v>
      </c>
      <c r="AU9" s="8">
        <v>10.17</v>
      </c>
      <c r="AV9" s="8">
        <v>9.13</v>
      </c>
      <c r="AW9" s="8">
        <v>9.44</v>
      </c>
    </row>
    <row r="10" spans="1:49" s="3" customFormat="1" ht="12.75">
      <c r="A10" s="3" t="s">
        <v>6</v>
      </c>
      <c r="B10" s="9">
        <v>0.028518518518518523</v>
      </c>
      <c r="C10" s="9">
        <v>0.013229166666666667</v>
      </c>
      <c r="D10" s="9">
        <v>0.012407407407407409</v>
      </c>
      <c r="E10" s="9">
        <v>0.011307870370370371</v>
      </c>
      <c r="F10" s="9">
        <v>0.01037037037037037</v>
      </c>
      <c r="G10" s="9">
        <v>0.00951388888888889</v>
      </c>
      <c r="H10" s="9">
        <v>0.00880787037037037</v>
      </c>
      <c r="I10" s="9">
        <v>0.00818287037037037</v>
      </c>
      <c r="J10" s="9">
        <v>0.007638888888888889</v>
      </c>
      <c r="K10" s="9">
        <v>0.0071874999999999994</v>
      </c>
      <c r="L10" s="9">
        <v>0.006296296296296296</v>
      </c>
      <c r="M10" s="9">
        <v>0.005543981481481482</v>
      </c>
      <c r="N10" s="9">
        <v>0.004548611111111111</v>
      </c>
      <c r="O10" s="9">
        <v>0.003993055555555556</v>
      </c>
      <c r="P10" s="9">
        <v>0.00462962962962963</v>
      </c>
      <c r="Q10" s="9">
        <v>0.00375</v>
      </c>
      <c r="R10" s="9">
        <v>0.0034953703703703705</v>
      </c>
      <c r="S10" s="9">
        <v>0.003252314814814815</v>
      </c>
      <c r="T10" s="9">
        <v>0.03765046296296296</v>
      </c>
      <c r="U10" s="9">
        <v>0.03597222222222222</v>
      </c>
      <c r="V10" s="9">
        <v>0.03412037037037037</v>
      </c>
      <c r="W10" s="9">
        <v>0.021377314814814818</v>
      </c>
      <c r="X10" s="9">
        <v>0.01875</v>
      </c>
      <c r="Y10" s="25">
        <v>0.012962962962962963</v>
      </c>
      <c r="Z10" s="9">
        <v>0.012407407407407409</v>
      </c>
      <c r="AA10" s="9">
        <v>0.011458333333333334</v>
      </c>
      <c r="AB10" s="9">
        <v>0.010381944444444444</v>
      </c>
      <c r="AC10" s="9">
        <v>0.009976851851851853</v>
      </c>
      <c r="AD10" s="9">
        <v>0.008518518518518519</v>
      </c>
      <c r="AE10" s="25">
        <v>0.01136574074074074</v>
      </c>
      <c r="AF10" s="9">
        <v>0.01037037037037037</v>
      </c>
      <c r="AG10" s="9">
        <v>0.009444444444444445</v>
      </c>
      <c r="AH10" s="9">
        <v>0.008657407407407407</v>
      </c>
      <c r="AI10" s="9">
        <v>0.008043981481481482</v>
      </c>
      <c r="AJ10" s="9">
        <v>0.008877314814814815</v>
      </c>
      <c r="AK10" s="9">
        <v>0.008854166666666666</v>
      </c>
      <c r="AL10" s="9">
        <v>0.00693287037037037</v>
      </c>
      <c r="AM10" s="9">
        <v>0.008368055555555556</v>
      </c>
      <c r="AN10" s="9">
        <v>0.007916666666666667</v>
      </c>
      <c r="AO10" s="9">
        <v>0.006666666666666667</v>
      </c>
      <c r="AP10" s="9">
        <v>0.004340277777777778</v>
      </c>
      <c r="AQ10" s="9">
        <v>0.004594907407407408</v>
      </c>
      <c r="AR10" s="9">
        <v>0.0042592592592592595</v>
      </c>
      <c r="AS10" s="9">
        <v>0.003321759259259259</v>
      </c>
      <c r="AT10" s="9">
        <v>0.0027199074074074074</v>
      </c>
      <c r="AU10" s="9">
        <v>0.002199074074074074</v>
      </c>
      <c r="AV10" s="9">
        <v>0.0024768518518518516</v>
      </c>
      <c r="AW10" s="9">
        <v>0.0024189814814814816</v>
      </c>
    </row>
    <row r="11" spans="1:49" s="3" customFormat="1" ht="15.75">
      <c r="A11" s="4" t="s">
        <v>7</v>
      </c>
      <c r="B11" s="9">
        <v>0.018796296296296297</v>
      </c>
      <c r="C11" s="9">
        <v>0.011689814814814814</v>
      </c>
      <c r="D11" s="9">
        <v>0.011099537037037038</v>
      </c>
      <c r="E11" s="9">
        <v>0.009722222222222222</v>
      </c>
      <c r="F11" s="9">
        <v>0.00863425925925926</v>
      </c>
      <c r="G11" s="9">
        <v>0.0072800925925925915</v>
      </c>
      <c r="H11" s="9">
        <v>0.006967592592592592</v>
      </c>
      <c r="I11" s="9">
        <v>0.006805555555555557</v>
      </c>
      <c r="J11" s="9">
        <v>0.006712962962962962</v>
      </c>
      <c r="K11" s="9">
        <v>0.006701388888888889</v>
      </c>
      <c r="L11" s="9">
        <v>0.007627314814814815</v>
      </c>
      <c r="M11" s="9">
        <v>0.0066550925925925935</v>
      </c>
      <c r="N11" s="9">
        <v>0.007349537037037037</v>
      </c>
      <c r="O11" s="9">
        <v>0.006481481481481481</v>
      </c>
      <c r="P11" s="9">
        <v>0.00556712962962963</v>
      </c>
      <c r="Q11" s="9">
        <v>0.005983796296296296</v>
      </c>
      <c r="R11" s="9">
        <v>0.005578703703703704</v>
      </c>
      <c r="S11" s="9">
        <v>0.0051967592592592595</v>
      </c>
      <c r="T11" s="9">
        <v>0.021458333333333333</v>
      </c>
      <c r="U11" s="9">
        <v>0.019282407407407408</v>
      </c>
      <c r="V11" s="9">
        <v>0.017222222222222222</v>
      </c>
      <c r="W11" s="9">
        <v>0.01329861111111111</v>
      </c>
      <c r="X11" s="9">
        <v>0.010925925925925924</v>
      </c>
      <c r="Y11" s="25">
        <v>0.010850694444444444</v>
      </c>
      <c r="Z11" s="9">
        <v>0.01019675925925926</v>
      </c>
      <c r="AA11" s="9">
        <v>0.008865740740740742</v>
      </c>
      <c r="AB11" s="9">
        <v>0.008275462962962962</v>
      </c>
      <c r="AC11" s="9">
        <v>0.007685185185185185</v>
      </c>
      <c r="AD11" s="9">
        <v>0.006527777777777778</v>
      </c>
      <c r="AE11" s="25">
        <v>0.00954861111111111</v>
      </c>
      <c r="AF11" s="9">
        <v>0.008680555555555556</v>
      </c>
      <c r="AG11" s="9">
        <v>0.0078009259259259256</v>
      </c>
      <c r="AH11" s="9">
        <v>0.007233796296296296</v>
      </c>
      <c r="AI11" s="9">
        <v>0.006284722222222223</v>
      </c>
      <c r="AJ11" s="9">
        <v>0.007245370370370371</v>
      </c>
      <c r="AK11" s="9">
        <v>0.007141203703703704</v>
      </c>
      <c r="AL11" s="9">
        <v>0.005509259259259259</v>
      </c>
      <c r="AM11" s="9">
        <v>0.006550925925925926</v>
      </c>
      <c r="AN11" s="9">
        <v>0.005902777777777778</v>
      </c>
      <c r="AO11" s="9">
        <v>0.0051736111111111115</v>
      </c>
      <c r="AP11" s="9">
        <v>0.006469907407407407</v>
      </c>
      <c r="AQ11" s="9">
        <v>0.006377314814814815</v>
      </c>
      <c r="AR11" s="9">
        <v>0.0059490740740740745</v>
      </c>
      <c r="AS11" s="9">
        <v>0.004652777777777777</v>
      </c>
      <c r="AT11" s="9">
        <v>0.005358796296296296</v>
      </c>
      <c r="AU11" s="9">
        <v>0.004733796296296296</v>
      </c>
      <c r="AV11" s="9">
        <v>0.0045370370370370365</v>
      </c>
      <c r="AW11" s="9">
        <v>0.0043518518518518515</v>
      </c>
    </row>
    <row r="12" spans="1:49" s="23" customFormat="1" ht="15.75">
      <c r="A12" s="21" t="s">
        <v>64</v>
      </c>
      <c r="B12" s="22">
        <f aca="true" t="shared" si="0" ref="B12:L12">GEOMEAN(B4,B5,B6,B8,B9,1/B10,1/B11)*6.68200574219859</f>
        <v>31.29335115782777</v>
      </c>
      <c r="C12" s="22">
        <f>GEOMEAN(C4,C5,C6,C8,C9,1/C10,1/C11)*6.68200574219859</f>
        <v>47.73171219200947</v>
      </c>
      <c r="D12" s="22">
        <f t="shared" si="0"/>
        <v>52.09345655902296</v>
      </c>
      <c r="E12" s="22">
        <f t="shared" si="0"/>
        <v>56.027769073323604</v>
      </c>
      <c r="F12" s="22">
        <f t="shared" si="0"/>
        <v>61.63046555995854</v>
      </c>
      <c r="G12" s="22">
        <f t="shared" si="0"/>
        <v>65.6147534270731</v>
      </c>
      <c r="H12" s="22">
        <f t="shared" si="0"/>
        <v>70.65915237957122</v>
      </c>
      <c r="I12" s="22">
        <f t="shared" si="0"/>
        <v>72.94184840439466</v>
      </c>
      <c r="J12" s="22">
        <f t="shared" si="0"/>
        <v>80.4419408055901</v>
      </c>
      <c r="K12" s="22">
        <f t="shared" si="0"/>
        <v>83.87782533871645</v>
      </c>
      <c r="L12" s="22">
        <f t="shared" si="0"/>
        <v>74.2135352575388</v>
      </c>
      <c r="M12" s="22">
        <f aca="true" t="shared" si="1" ref="M12:AR12">GEOMEAN(M4,M5,M6,M8,M9,1/M10,1/M11)*6.68200574219859</f>
        <v>82.11474051686302</v>
      </c>
      <c r="N12" s="22">
        <f t="shared" si="1"/>
        <v>83.01299958001805</v>
      </c>
      <c r="O12" s="22">
        <f t="shared" si="1"/>
        <v>92.57783824477693</v>
      </c>
      <c r="P12" s="22">
        <f t="shared" si="1"/>
        <v>98.80748076172962</v>
      </c>
      <c r="Q12" s="22">
        <f t="shared" si="1"/>
        <v>100.40505826613445</v>
      </c>
      <c r="R12" s="22">
        <f t="shared" si="1"/>
        <v>104.98744415671419</v>
      </c>
      <c r="S12" s="22">
        <f t="shared" si="1"/>
        <v>111.64017470412735</v>
      </c>
      <c r="T12" s="22">
        <f t="shared" si="1"/>
        <v>31.985217687903674</v>
      </c>
      <c r="U12" s="22">
        <f>GEOMEAN(U4,U5,U6,U8,U9,1/U10,1/U11)*6.68200574219859</f>
        <v>34.533867654574124</v>
      </c>
      <c r="V12" s="22">
        <f>GEOMEAN(V4,V5,V6,V8,V9,1/V10,1/V11)*6.68200574219859</f>
        <v>37.02667321294155</v>
      </c>
      <c r="W12" s="22">
        <f t="shared" si="1"/>
        <v>41.69352558280329</v>
      </c>
      <c r="X12" s="22">
        <f t="shared" si="1"/>
        <v>48.01988724795336</v>
      </c>
      <c r="Y12" s="22">
        <f t="shared" si="1"/>
        <v>53.64211803977177</v>
      </c>
      <c r="Z12" s="22">
        <f t="shared" si="1"/>
        <v>57.04944553326079</v>
      </c>
      <c r="AA12" s="22">
        <f t="shared" si="1"/>
        <v>61.54854851430848</v>
      </c>
      <c r="AB12" s="22">
        <f t="shared" si="1"/>
        <v>65.1637034933929</v>
      </c>
      <c r="AC12" s="22">
        <f t="shared" si="1"/>
        <v>68.72273496766452</v>
      </c>
      <c r="AD12" s="22">
        <f>GEOMEAN(AD4,AD5,AD6,AD8,AD9,1/AD10,1/AD11)*6.68200574219859</f>
        <v>80.87764367634482</v>
      </c>
      <c r="AE12" s="22">
        <f t="shared" si="1"/>
        <v>61.991653976799306</v>
      </c>
      <c r="AF12" s="22">
        <f t="shared" si="1"/>
        <v>66.81863669563361</v>
      </c>
      <c r="AG12" s="22">
        <f t="shared" si="1"/>
        <v>72.36199109934425</v>
      </c>
      <c r="AH12" s="22">
        <f t="shared" si="1"/>
        <v>77.31611771631036</v>
      </c>
      <c r="AI12" s="22">
        <f t="shared" si="1"/>
        <v>83.57556501479701</v>
      </c>
      <c r="AJ12" s="22">
        <f t="shared" si="1"/>
        <v>83.54909175777594</v>
      </c>
      <c r="AK12" s="22">
        <f t="shared" si="1"/>
        <v>81.53957500943339</v>
      </c>
      <c r="AL12" s="22">
        <f t="shared" si="1"/>
        <v>102.36008033606643</v>
      </c>
      <c r="AM12" s="22">
        <f t="shared" si="1"/>
        <v>87.3582244843387</v>
      </c>
      <c r="AN12" s="22">
        <f t="shared" si="1"/>
        <v>95.05309593701188</v>
      </c>
      <c r="AO12" s="22">
        <f t="shared" si="1"/>
        <v>109.91558495784743</v>
      </c>
      <c r="AP12" s="22">
        <f t="shared" si="1"/>
        <v>99.99999999999999</v>
      </c>
      <c r="AQ12" s="22">
        <f t="shared" si="1"/>
        <v>94.99661721043677</v>
      </c>
      <c r="AR12" s="22">
        <f t="shared" si="1"/>
        <v>105.33974088178194</v>
      </c>
      <c r="AS12" s="22">
        <f>GEOMEAN(AS4,AS5,AS6,AS8,AS9,1/AS10,1/AS11)*6.68200574219859</f>
        <v>132.36292995635557</v>
      </c>
      <c r="AT12" s="22">
        <f>GEOMEAN(AT4,AT5,AT6,AT8,AT9,1/AT10,1/AT11)*6.68200574219859</f>
        <v>126.62863535054488</v>
      </c>
      <c r="AU12" s="22">
        <f>GEOMEAN(AU4,AU5,AU6,AU8,AU9,1/AU10,1/AU11)*6.68200574219859</f>
        <v>153.6589111382733</v>
      </c>
      <c r="AV12" s="22">
        <f>GEOMEAN(AV4,AV5,AV6,AV8,AV9,1/AV10,1/AV11)*6.68200574219859</f>
        <v>143.87023162987632</v>
      </c>
      <c r="AW12" s="22">
        <f>GEOMEAN(AW4,AW5,AW6,AW8,AW9,1/AW10,1/AW11)*6.68200574219859</f>
        <v>147.4185798698123</v>
      </c>
    </row>
    <row r="13" spans="1:49" s="16" customFormat="1" ht="20.25">
      <c r="A13" s="14" t="s">
        <v>65</v>
      </c>
      <c r="B13" s="15" t="s">
        <v>76</v>
      </c>
      <c r="C13" s="15" t="s">
        <v>76</v>
      </c>
      <c r="D13" s="15" t="s">
        <v>76</v>
      </c>
      <c r="E13" s="15" t="s">
        <v>76</v>
      </c>
      <c r="F13" s="15" t="s">
        <v>76</v>
      </c>
      <c r="G13" s="15" t="s">
        <v>76</v>
      </c>
      <c r="H13" s="15" t="s">
        <v>76</v>
      </c>
      <c r="I13" s="15" t="s">
        <v>76</v>
      </c>
      <c r="J13" s="15" t="s">
        <v>76</v>
      </c>
      <c r="K13" s="15" t="s">
        <v>76</v>
      </c>
      <c r="L13" s="15" t="s">
        <v>76</v>
      </c>
      <c r="M13" s="15" t="s">
        <v>76</v>
      </c>
      <c r="N13" s="15" t="s">
        <v>76</v>
      </c>
      <c r="O13" s="15" t="s">
        <v>76</v>
      </c>
      <c r="P13" s="15" t="s">
        <v>76</v>
      </c>
      <c r="Q13" s="15" t="s">
        <v>76</v>
      </c>
      <c r="R13" s="15" t="s">
        <v>76</v>
      </c>
      <c r="S13" s="15" t="s">
        <v>76</v>
      </c>
      <c r="T13" s="15" t="s">
        <v>76</v>
      </c>
      <c r="U13" s="15" t="s">
        <v>76</v>
      </c>
      <c r="V13" s="15" t="s">
        <v>76</v>
      </c>
      <c r="W13" s="15" t="s">
        <v>76</v>
      </c>
      <c r="X13" s="15" t="s">
        <v>76</v>
      </c>
      <c r="Y13" s="15" t="s">
        <v>76</v>
      </c>
      <c r="Z13" s="15" t="s">
        <v>76</v>
      </c>
      <c r="AA13" s="15" t="s">
        <v>76</v>
      </c>
      <c r="AB13" s="15" t="s">
        <v>76</v>
      </c>
      <c r="AC13" s="15" t="s">
        <v>76</v>
      </c>
      <c r="AD13" s="15" t="s">
        <v>76</v>
      </c>
      <c r="AE13" s="15" t="s">
        <v>76</v>
      </c>
      <c r="AF13" s="15" t="s">
        <v>76</v>
      </c>
      <c r="AG13" s="15" t="s">
        <v>76</v>
      </c>
      <c r="AH13" s="15" t="s">
        <v>76</v>
      </c>
      <c r="AI13" s="15" t="s">
        <v>76</v>
      </c>
      <c r="AJ13" s="15" t="s">
        <v>76</v>
      </c>
      <c r="AK13" s="15" t="s">
        <v>76</v>
      </c>
      <c r="AL13" s="15" t="s">
        <v>76</v>
      </c>
      <c r="AM13" s="15" t="s">
        <v>76</v>
      </c>
      <c r="AN13" s="15" t="s">
        <v>76</v>
      </c>
      <c r="AO13" s="15" t="s">
        <v>76</v>
      </c>
      <c r="AP13" s="15" t="s">
        <v>76</v>
      </c>
      <c r="AQ13" s="15" t="s">
        <v>76</v>
      </c>
      <c r="AR13" s="15" t="s">
        <v>76</v>
      </c>
      <c r="AS13" s="15" t="s">
        <v>76</v>
      </c>
      <c r="AT13" s="15" t="s">
        <v>76</v>
      </c>
      <c r="AU13" s="15" t="s">
        <v>76</v>
      </c>
      <c r="AV13" s="15" t="s">
        <v>76</v>
      </c>
      <c r="AW13" s="15" t="s">
        <v>76</v>
      </c>
    </row>
    <row r="14" spans="1:49" s="16" customFormat="1" ht="15.75">
      <c r="A14" s="17" t="s">
        <v>14</v>
      </c>
      <c r="B14" s="15" t="s">
        <v>76</v>
      </c>
      <c r="C14" s="15" t="s">
        <v>76</v>
      </c>
      <c r="D14" s="15" t="s">
        <v>76</v>
      </c>
      <c r="E14" s="15" t="s">
        <v>76</v>
      </c>
      <c r="F14" s="15" t="s">
        <v>76</v>
      </c>
      <c r="G14" s="15" t="s">
        <v>76</v>
      </c>
      <c r="H14" s="15" t="s">
        <v>76</v>
      </c>
      <c r="I14" s="15" t="s">
        <v>76</v>
      </c>
      <c r="J14" s="15" t="s">
        <v>76</v>
      </c>
      <c r="K14" s="15" t="s">
        <v>76</v>
      </c>
      <c r="L14" s="15" t="s">
        <v>76</v>
      </c>
      <c r="M14" s="15" t="s">
        <v>76</v>
      </c>
      <c r="N14" s="15" t="s">
        <v>76</v>
      </c>
      <c r="O14" s="15" t="s">
        <v>76</v>
      </c>
      <c r="P14" s="15" t="s">
        <v>76</v>
      </c>
      <c r="Q14" s="15" t="s">
        <v>76</v>
      </c>
      <c r="R14" s="15" t="s">
        <v>76</v>
      </c>
      <c r="S14" s="15" t="s">
        <v>76</v>
      </c>
      <c r="T14" s="15" t="s">
        <v>76</v>
      </c>
      <c r="U14" s="15" t="s">
        <v>76</v>
      </c>
      <c r="V14" s="15" t="s">
        <v>76</v>
      </c>
      <c r="W14" s="15" t="s">
        <v>76</v>
      </c>
      <c r="X14" s="15" t="s">
        <v>76</v>
      </c>
      <c r="Y14" s="15" t="s">
        <v>76</v>
      </c>
      <c r="Z14" s="15" t="s">
        <v>76</v>
      </c>
      <c r="AA14" s="15" t="s">
        <v>76</v>
      </c>
      <c r="AB14" s="15" t="s">
        <v>76</v>
      </c>
      <c r="AC14" s="15" t="s">
        <v>76</v>
      </c>
      <c r="AD14" s="15" t="s">
        <v>76</v>
      </c>
      <c r="AE14" s="15" t="s">
        <v>76</v>
      </c>
      <c r="AF14" s="15" t="s">
        <v>76</v>
      </c>
      <c r="AG14" s="15" t="s">
        <v>76</v>
      </c>
      <c r="AH14" s="15" t="s">
        <v>76</v>
      </c>
      <c r="AI14" s="15" t="s">
        <v>76</v>
      </c>
      <c r="AJ14" s="15" t="s">
        <v>76</v>
      </c>
      <c r="AK14" s="15" t="s">
        <v>76</v>
      </c>
      <c r="AL14" s="15" t="s">
        <v>76</v>
      </c>
      <c r="AM14" s="15" t="s">
        <v>76</v>
      </c>
      <c r="AN14" s="15" t="s">
        <v>76</v>
      </c>
      <c r="AO14" s="15" t="s">
        <v>76</v>
      </c>
      <c r="AP14" s="15" t="s">
        <v>76</v>
      </c>
      <c r="AQ14" s="15" t="s">
        <v>76</v>
      </c>
      <c r="AR14" s="15" t="s">
        <v>76</v>
      </c>
      <c r="AS14" s="15" t="s">
        <v>76</v>
      </c>
      <c r="AT14" s="15" t="s">
        <v>76</v>
      </c>
      <c r="AU14" s="15" t="s">
        <v>76</v>
      </c>
      <c r="AV14" s="15" t="s">
        <v>76</v>
      </c>
      <c r="AW14" s="15" t="s">
        <v>76</v>
      </c>
    </row>
    <row r="15" spans="1:49" s="16" customFormat="1" ht="12.75">
      <c r="A15" s="16" t="s">
        <v>73</v>
      </c>
      <c r="B15" s="19">
        <v>1.9298886569241476</v>
      </c>
      <c r="C15" s="19">
        <v>2.3408790070404972</v>
      </c>
      <c r="D15" s="19">
        <v>2.5410870470637237</v>
      </c>
      <c r="E15" s="19">
        <v>2.6889158219479943</v>
      </c>
      <c r="F15" s="19">
        <v>2.898477398513029</v>
      </c>
      <c r="G15" s="19">
        <v>3.0344921913856555</v>
      </c>
      <c r="H15" s="19">
        <v>3.19791912362083</v>
      </c>
      <c r="I15" s="19">
        <v>3.3138612785834547</v>
      </c>
      <c r="J15" s="19">
        <v>3.556070408579588</v>
      </c>
      <c r="K15" s="19">
        <v>3.7038397328881456</v>
      </c>
      <c r="L15" s="19">
        <v>3.03645548200866</v>
      </c>
      <c r="M15" s="19">
        <v>3.2732369430510473</v>
      </c>
      <c r="N15" s="19">
        <v>3.1244686843857226</v>
      </c>
      <c r="O15" s="19">
        <v>3.367824022963126</v>
      </c>
      <c r="P15" s="19">
        <v>3.7730125846448783</v>
      </c>
      <c r="Q15" s="19">
        <v>3.6158177023142795</v>
      </c>
      <c r="R15" s="19">
        <v>3.7301072967933244</v>
      </c>
      <c r="S15" s="19">
        <v>3.886206567088123</v>
      </c>
      <c r="T15" s="19">
        <v>2.152043173841731</v>
      </c>
      <c r="U15" s="19">
        <v>2.33</v>
      </c>
      <c r="V15" s="19">
        <v>2.4603891521322714</v>
      </c>
      <c r="W15" s="19">
        <v>2.205726577610672</v>
      </c>
      <c r="X15" s="19">
        <v>2.4998565926411533</v>
      </c>
      <c r="Y15" s="19">
        <v>2.7</v>
      </c>
      <c r="Z15" s="19">
        <v>2.82</v>
      </c>
      <c r="AA15" s="19">
        <v>2.9369870267408</v>
      </c>
      <c r="AB15" s="19">
        <v>3.0824007881375204</v>
      </c>
      <c r="AC15" s="19">
        <v>3.2106246382150188</v>
      </c>
      <c r="AD15" s="19">
        <v>3.540695818704117</v>
      </c>
      <c r="AE15" s="19">
        <v>2.96</v>
      </c>
      <c r="AF15" s="19">
        <v>3.13007900677201</v>
      </c>
      <c r="AG15" s="19">
        <v>3.3183672359403893</v>
      </c>
      <c r="AH15" s="19">
        <v>3.4630207742081964</v>
      </c>
      <c r="AI15" s="19">
        <v>3.6018359997638596</v>
      </c>
      <c r="AJ15" s="19">
        <v>3.6759451724657337</v>
      </c>
      <c r="AK15" s="19">
        <v>3.578282161813436</v>
      </c>
      <c r="AL15" s="19">
        <v>4.19279799333402</v>
      </c>
      <c r="AM15" s="19">
        <v>3.7776849013962424</v>
      </c>
      <c r="AN15" s="19">
        <v>4.010089059778501</v>
      </c>
      <c r="AO15" s="19">
        <v>4.387264948045877</v>
      </c>
      <c r="AP15" s="19">
        <v>3.463119057755074</v>
      </c>
      <c r="AQ15" s="19">
        <v>3.5002725108287196</v>
      </c>
      <c r="AR15" s="19">
        <v>3.620108582786959</v>
      </c>
      <c r="AS15" s="19">
        <v>4.460394049055086</v>
      </c>
      <c r="AT15" s="19">
        <v>4.11</v>
      </c>
      <c r="AU15" s="19">
        <v>5.69</v>
      </c>
      <c r="AV15" s="19">
        <v>5.4</v>
      </c>
      <c r="AW15" s="19">
        <v>5.42</v>
      </c>
    </row>
    <row r="16" spans="1:49" s="16" customFormat="1" ht="12.75">
      <c r="A16" s="16" t="s">
        <v>74</v>
      </c>
      <c r="B16" s="19">
        <v>1.1744331504605474</v>
      </c>
      <c r="C16" s="19">
        <v>1.269103704960962</v>
      </c>
      <c r="D16" s="19">
        <v>1.3317102647690222</v>
      </c>
      <c r="E16" s="19">
        <v>1.3764998652175906</v>
      </c>
      <c r="F16" s="19">
        <v>1.4558049947326877</v>
      </c>
      <c r="G16" s="19">
        <v>1.490027293722444</v>
      </c>
      <c r="H16" s="19">
        <v>1.5559201236641447</v>
      </c>
      <c r="I16" s="19">
        <v>1.5815131382643206</v>
      </c>
      <c r="J16" s="19">
        <v>1.6573702813851965</v>
      </c>
      <c r="K16" s="19">
        <v>1.7007156666829137</v>
      </c>
      <c r="L16" s="19">
        <v>1.5363388198689394</v>
      </c>
      <c r="M16" s="19">
        <v>1.5978378667155102</v>
      </c>
      <c r="N16" s="19">
        <v>1.5871962336958367</v>
      </c>
      <c r="O16" s="19">
        <v>1.649379399449317</v>
      </c>
      <c r="P16" s="19">
        <v>1.71614116914148</v>
      </c>
      <c r="Q16" s="19">
        <v>1.690771728070033</v>
      </c>
      <c r="R16" s="19">
        <v>1.6974820916760238</v>
      </c>
      <c r="S16" s="19">
        <v>1.7354307668715465</v>
      </c>
      <c r="T16" s="19">
        <v>1.4912106384039545</v>
      </c>
      <c r="U16" s="19">
        <v>1.54</v>
      </c>
      <c r="V16" s="19">
        <v>1.63260746661468</v>
      </c>
      <c r="W16" s="19">
        <v>1.4107775190951573</v>
      </c>
      <c r="X16" s="19">
        <v>1.5321058620777972</v>
      </c>
      <c r="Y16" s="19">
        <v>1.52</v>
      </c>
      <c r="Z16" s="19">
        <v>1.5783952292637322</v>
      </c>
      <c r="AA16" s="19">
        <v>1.6372931989786543</v>
      </c>
      <c r="AB16" s="19">
        <v>1.6865018789345858</v>
      </c>
      <c r="AC16" s="19">
        <v>1.7157403461614107</v>
      </c>
      <c r="AD16" s="19">
        <v>1.7879474960715989</v>
      </c>
      <c r="AE16" s="19">
        <v>1.64</v>
      </c>
      <c r="AF16" s="19">
        <v>1.6881405268547562</v>
      </c>
      <c r="AG16" s="19">
        <v>1.7334335167269004</v>
      </c>
      <c r="AH16" s="19">
        <v>1.7667711678108342</v>
      </c>
      <c r="AI16" s="19">
        <v>1.7976036130406021</v>
      </c>
      <c r="AJ16" s="19">
        <v>1.9393943604564987</v>
      </c>
      <c r="AK16" s="19">
        <v>1.862199471657164</v>
      </c>
      <c r="AL16" s="19">
        <v>2.050111631186227</v>
      </c>
      <c r="AM16" s="19">
        <v>1.9263677517896238</v>
      </c>
      <c r="AN16" s="19">
        <v>2.022054491544248</v>
      </c>
      <c r="AO16" s="19">
        <v>2.0904375349468793</v>
      </c>
      <c r="AP16" s="19">
        <v>1.6646510666380423</v>
      </c>
      <c r="AQ16" s="19">
        <v>1.771457702265919</v>
      </c>
      <c r="AR16" s="19">
        <v>1.893688804468263</v>
      </c>
      <c r="AS16" s="19">
        <v>2.1795208128380095</v>
      </c>
      <c r="AT16" s="19">
        <v>1.97</v>
      </c>
      <c r="AU16" s="19">
        <v>2.12</v>
      </c>
      <c r="AV16" s="19">
        <v>2.1</v>
      </c>
      <c r="AW16" s="19">
        <v>2.07</v>
      </c>
    </row>
    <row r="17" spans="1:49" s="16" customFormat="1" ht="15.75">
      <c r="A17" s="17" t="s">
        <v>8</v>
      </c>
      <c r="B17" s="15" t="s">
        <v>76</v>
      </c>
      <c r="C17" s="15" t="s">
        <v>76</v>
      </c>
      <c r="D17" s="15" t="s">
        <v>76</v>
      </c>
      <c r="E17" s="15" t="s">
        <v>76</v>
      </c>
      <c r="F17" s="15" t="s">
        <v>76</v>
      </c>
      <c r="G17" s="15" t="s">
        <v>76</v>
      </c>
      <c r="H17" s="15" t="s">
        <v>76</v>
      </c>
      <c r="I17" s="15" t="s">
        <v>76</v>
      </c>
      <c r="J17" s="15" t="s">
        <v>76</v>
      </c>
      <c r="K17" s="15" t="s">
        <v>76</v>
      </c>
      <c r="L17" s="15" t="s">
        <v>76</v>
      </c>
      <c r="M17" s="15" t="s">
        <v>76</v>
      </c>
      <c r="N17" s="15" t="s">
        <v>76</v>
      </c>
      <c r="O17" s="15" t="s">
        <v>76</v>
      </c>
      <c r="P17" s="15" t="s">
        <v>76</v>
      </c>
      <c r="Q17" s="15" t="s">
        <v>76</v>
      </c>
      <c r="R17" s="15" t="s">
        <v>76</v>
      </c>
      <c r="S17" s="15" t="s">
        <v>76</v>
      </c>
      <c r="T17" s="15" t="s">
        <v>76</v>
      </c>
      <c r="U17" s="15" t="s">
        <v>76</v>
      </c>
      <c r="V17" s="15" t="s">
        <v>76</v>
      </c>
      <c r="W17" s="15" t="s">
        <v>76</v>
      </c>
      <c r="X17" s="15" t="s">
        <v>76</v>
      </c>
      <c r="Y17" s="15" t="s">
        <v>76</v>
      </c>
      <c r="Z17" s="15" t="s">
        <v>76</v>
      </c>
      <c r="AA17" s="15" t="s">
        <v>76</v>
      </c>
      <c r="AB17" s="15" t="s">
        <v>76</v>
      </c>
      <c r="AC17" s="15" t="s">
        <v>76</v>
      </c>
      <c r="AD17" s="15" t="s">
        <v>76</v>
      </c>
      <c r="AE17" s="15" t="s">
        <v>76</v>
      </c>
      <c r="AF17" s="15" t="s">
        <v>76</v>
      </c>
      <c r="AG17" s="15" t="s">
        <v>76</v>
      </c>
      <c r="AH17" s="15" t="s">
        <v>76</v>
      </c>
      <c r="AI17" s="15" t="s">
        <v>76</v>
      </c>
      <c r="AJ17" s="15" t="s">
        <v>76</v>
      </c>
      <c r="AK17" s="15" t="s">
        <v>76</v>
      </c>
      <c r="AL17" s="15" t="s">
        <v>76</v>
      </c>
      <c r="AM17" s="15" t="s">
        <v>76</v>
      </c>
      <c r="AN17" s="15" t="s">
        <v>76</v>
      </c>
      <c r="AO17" s="15" t="s">
        <v>76</v>
      </c>
      <c r="AP17" s="15" t="s">
        <v>76</v>
      </c>
      <c r="AQ17" s="15" t="s">
        <v>76</v>
      </c>
      <c r="AR17" s="15" t="s">
        <v>76</v>
      </c>
      <c r="AS17" s="15" t="s">
        <v>76</v>
      </c>
      <c r="AT17" s="15" t="s">
        <v>76</v>
      </c>
      <c r="AU17" s="15" t="s">
        <v>76</v>
      </c>
      <c r="AV17" s="15" t="s">
        <v>76</v>
      </c>
      <c r="AW17" s="15" t="s">
        <v>76</v>
      </c>
    </row>
    <row r="18" spans="1:49" s="16" customFormat="1" ht="12.75">
      <c r="A18" s="16" t="s">
        <v>9</v>
      </c>
      <c r="B18" s="20">
        <v>1387</v>
      </c>
      <c r="C18" s="20">
        <v>1194</v>
      </c>
      <c r="D18" s="20">
        <v>1107</v>
      </c>
      <c r="E18" s="20">
        <v>1023</v>
      </c>
      <c r="F18" s="20">
        <v>935</v>
      </c>
      <c r="G18" s="20">
        <v>870</v>
      </c>
      <c r="H18" s="20">
        <v>814</v>
      </c>
      <c r="I18" s="20">
        <v>763</v>
      </c>
      <c r="J18" s="20">
        <v>709</v>
      </c>
      <c r="K18" s="20">
        <v>660</v>
      </c>
      <c r="L18" s="20">
        <v>883</v>
      </c>
      <c r="M18" s="20">
        <v>782</v>
      </c>
      <c r="N18" s="20">
        <v>856</v>
      </c>
      <c r="O18" s="20">
        <v>760</v>
      </c>
      <c r="P18" s="20">
        <v>613</v>
      </c>
      <c r="Q18" s="20">
        <v>656</v>
      </c>
      <c r="R18" s="20">
        <v>613</v>
      </c>
      <c r="S18" s="20">
        <v>573</v>
      </c>
      <c r="T18" s="20">
        <v>1361</v>
      </c>
      <c r="U18" s="20">
        <v>1252</v>
      </c>
      <c r="V18" s="20">
        <v>1140</v>
      </c>
      <c r="W18" s="20">
        <v>1262</v>
      </c>
      <c r="X18" s="20">
        <v>1062</v>
      </c>
      <c r="Y18" s="27">
        <v>1040</v>
      </c>
      <c r="Z18" s="20">
        <v>987</v>
      </c>
      <c r="AA18" s="20">
        <v>919</v>
      </c>
      <c r="AB18" s="20">
        <v>848</v>
      </c>
      <c r="AC18" s="20">
        <v>795</v>
      </c>
      <c r="AD18" s="20">
        <v>703</v>
      </c>
      <c r="AE18" s="27">
        <v>940</v>
      </c>
      <c r="AF18" s="20">
        <v>873</v>
      </c>
      <c r="AG18" s="20">
        <v>809</v>
      </c>
      <c r="AH18" s="20">
        <v>750</v>
      </c>
      <c r="AI18" s="20">
        <v>697</v>
      </c>
      <c r="AJ18" s="20">
        <v>722</v>
      </c>
      <c r="AK18" s="20">
        <v>731</v>
      </c>
      <c r="AL18" s="20">
        <v>576</v>
      </c>
      <c r="AM18" s="20">
        <v>668</v>
      </c>
      <c r="AN18" s="20">
        <v>613</v>
      </c>
      <c r="AO18" s="20">
        <v>523</v>
      </c>
      <c r="AP18" s="20">
        <v>700</v>
      </c>
      <c r="AQ18" s="20">
        <v>708</v>
      </c>
      <c r="AR18" s="20">
        <v>655</v>
      </c>
      <c r="AS18" s="20">
        <v>515</v>
      </c>
      <c r="AT18" s="20">
        <v>535</v>
      </c>
      <c r="AU18" s="20">
        <v>441</v>
      </c>
      <c r="AV18" s="20">
        <v>490</v>
      </c>
      <c r="AW18" s="20">
        <v>478</v>
      </c>
    </row>
    <row r="19" spans="1:49" s="16" customFormat="1" ht="12.75">
      <c r="A19" s="16" t="s">
        <v>10</v>
      </c>
      <c r="B19" s="20">
        <v>1848</v>
      </c>
      <c r="C19" s="20">
        <v>1530</v>
      </c>
      <c r="D19" s="20">
        <v>1389</v>
      </c>
      <c r="E19" s="20">
        <v>1303</v>
      </c>
      <c r="F19" s="20">
        <v>1203</v>
      </c>
      <c r="G19" s="20">
        <v>1141</v>
      </c>
      <c r="H19" s="20">
        <v>1076</v>
      </c>
      <c r="I19" s="20">
        <v>1027</v>
      </c>
      <c r="J19" s="20">
        <v>945</v>
      </c>
      <c r="K19" s="20">
        <v>893</v>
      </c>
      <c r="L19" s="20">
        <v>1074</v>
      </c>
      <c r="M19" s="20">
        <v>975</v>
      </c>
      <c r="N19" s="20">
        <v>1024</v>
      </c>
      <c r="O19" s="20">
        <v>937</v>
      </c>
      <c r="P19" s="20">
        <v>830</v>
      </c>
      <c r="Q19" s="20">
        <v>871</v>
      </c>
      <c r="R19" s="20">
        <v>837</v>
      </c>
      <c r="S19" s="20">
        <v>783</v>
      </c>
      <c r="T19" s="20">
        <v>1687</v>
      </c>
      <c r="U19" s="20">
        <v>1581</v>
      </c>
      <c r="V19" s="20">
        <v>1471</v>
      </c>
      <c r="W19" s="20">
        <v>1641</v>
      </c>
      <c r="X19" s="20">
        <v>1416</v>
      </c>
      <c r="Y19" s="27">
        <v>1240</v>
      </c>
      <c r="Z19" s="20">
        <v>1185</v>
      </c>
      <c r="AA19" s="20">
        <v>1121</v>
      </c>
      <c r="AB19" s="20">
        <v>1050</v>
      </c>
      <c r="AC19" s="20">
        <v>1001</v>
      </c>
      <c r="AD19" s="20">
        <v>924</v>
      </c>
      <c r="AE19" s="27">
        <v>1120</v>
      </c>
      <c r="AF19" s="20">
        <v>1046</v>
      </c>
      <c r="AG19" s="20">
        <v>980</v>
      </c>
      <c r="AH19" s="20">
        <v>923</v>
      </c>
      <c r="AI19" s="20">
        <v>875</v>
      </c>
      <c r="AJ19" s="20">
        <v>856</v>
      </c>
      <c r="AK19" s="20">
        <v>921</v>
      </c>
      <c r="AL19" s="20">
        <v>720</v>
      </c>
      <c r="AM19" s="20">
        <v>844</v>
      </c>
      <c r="AN19" s="20">
        <v>772</v>
      </c>
      <c r="AO19" s="20">
        <v>688</v>
      </c>
      <c r="AP19" s="20">
        <v>884</v>
      </c>
      <c r="AQ19" s="20">
        <v>845</v>
      </c>
      <c r="AR19" s="20">
        <v>840</v>
      </c>
      <c r="AS19" s="20">
        <v>675</v>
      </c>
      <c r="AT19" s="20">
        <v>758</v>
      </c>
      <c r="AU19" s="20">
        <v>627</v>
      </c>
      <c r="AV19" s="20">
        <v>657</v>
      </c>
      <c r="AW19" s="20">
        <v>649</v>
      </c>
    </row>
    <row r="20" spans="1:49" s="16" customFormat="1" ht="15.75">
      <c r="A20" s="17" t="s">
        <v>11</v>
      </c>
      <c r="B20" s="15" t="s">
        <v>76</v>
      </c>
      <c r="C20" s="15" t="s">
        <v>76</v>
      </c>
      <c r="D20" s="15" t="s">
        <v>76</v>
      </c>
      <c r="E20" s="15" t="s">
        <v>76</v>
      </c>
      <c r="F20" s="15" t="s">
        <v>76</v>
      </c>
      <c r="G20" s="15" t="s">
        <v>76</v>
      </c>
      <c r="H20" s="15" t="s">
        <v>76</v>
      </c>
      <c r="I20" s="15" t="s">
        <v>76</v>
      </c>
      <c r="J20" s="15" t="s">
        <v>76</v>
      </c>
      <c r="K20" s="15" t="s">
        <v>76</v>
      </c>
      <c r="L20" s="15" t="s">
        <v>76</v>
      </c>
      <c r="M20" s="15" t="s">
        <v>76</v>
      </c>
      <c r="N20" s="15" t="s">
        <v>76</v>
      </c>
      <c r="O20" s="15" t="s">
        <v>76</v>
      </c>
      <c r="P20" s="15" t="s">
        <v>76</v>
      </c>
      <c r="Q20" s="15" t="s">
        <v>76</v>
      </c>
      <c r="R20" s="15" t="s">
        <v>76</v>
      </c>
      <c r="S20" s="15" t="s">
        <v>76</v>
      </c>
      <c r="T20" s="15" t="s">
        <v>76</v>
      </c>
      <c r="U20" s="15" t="s">
        <v>76</v>
      </c>
      <c r="V20" s="15" t="s">
        <v>76</v>
      </c>
      <c r="W20" s="15" t="s">
        <v>76</v>
      </c>
      <c r="X20" s="15" t="s">
        <v>76</v>
      </c>
      <c r="Y20" s="15" t="s">
        <v>76</v>
      </c>
      <c r="Z20" s="15" t="s">
        <v>76</v>
      </c>
      <c r="AA20" s="15" t="s">
        <v>76</v>
      </c>
      <c r="AB20" s="15" t="s">
        <v>76</v>
      </c>
      <c r="AC20" s="15" t="s">
        <v>76</v>
      </c>
      <c r="AD20" s="15" t="s">
        <v>76</v>
      </c>
      <c r="AE20" s="15" t="s">
        <v>76</v>
      </c>
      <c r="AF20" s="15" t="s">
        <v>76</v>
      </c>
      <c r="AG20" s="15" t="s">
        <v>76</v>
      </c>
      <c r="AH20" s="15" t="s">
        <v>76</v>
      </c>
      <c r="AI20" s="15" t="s">
        <v>76</v>
      </c>
      <c r="AJ20" s="15" t="s">
        <v>76</v>
      </c>
      <c r="AK20" s="15" t="s">
        <v>76</v>
      </c>
      <c r="AL20" s="15" t="s">
        <v>76</v>
      </c>
      <c r="AM20" s="15" t="s">
        <v>76</v>
      </c>
      <c r="AN20" s="15" t="s">
        <v>76</v>
      </c>
      <c r="AO20" s="15" t="s">
        <v>76</v>
      </c>
      <c r="AP20" s="15" t="s">
        <v>76</v>
      </c>
      <c r="AQ20" s="15" t="s">
        <v>76</v>
      </c>
      <c r="AR20" s="15" t="s">
        <v>76</v>
      </c>
      <c r="AS20" s="15" t="s">
        <v>76</v>
      </c>
      <c r="AT20" s="15" t="s">
        <v>76</v>
      </c>
      <c r="AU20" s="15" t="s">
        <v>76</v>
      </c>
      <c r="AV20" s="15" t="s">
        <v>76</v>
      </c>
      <c r="AW20" s="15" t="s">
        <v>76</v>
      </c>
    </row>
    <row r="21" spans="1:49" s="16" customFormat="1" ht="12.75">
      <c r="A21" s="16" t="s">
        <v>1</v>
      </c>
      <c r="B21" s="20">
        <v>140.35</v>
      </c>
      <c r="C21" s="20">
        <v>109.43</v>
      </c>
      <c r="D21" s="20">
        <v>102.3</v>
      </c>
      <c r="E21" s="20">
        <v>97.58</v>
      </c>
      <c r="F21" s="20">
        <v>90.56</v>
      </c>
      <c r="G21" s="20">
        <v>86.84</v>
      </c>
      <c r="H21" s="20">
        <v>81.6</v>
      </c>
      <c r="I21" s="20">
        <v>80.44</v>
      </c>
      <c r="J21" s="20">
        <v>73.38</v>
      </c>
      <c r="K21" s="20">
        <v>70.3</v>
      </c>
      <c r="L21" s="20">
        <v>86.02</v>
      </c>
      <c r="M21" s="20">
        <v>78.42</v>
      </c>
      <c r="N21" s="20">
        <v>80.83</v>
      </c>
      <c r="O21" s="20">
        <v>75.16</v>
      </c>
      <c r="P21" s="20">
        <v>67.43</v>
      </c>
      <c r="Q21" s="20">
        <v>75.6</v>
      </c>
      <c r="R21" s="20">
        <v>68.38</v>
      </c>
      <c r="S21" s="20">
        <v>65.79</v>
      </c>
      <c r="T21" s="20">
        <v>150.88</v>
      </c>
      <c r="U21" s="20">
        <v>142.11</v>
      </c>
      <c r="V21" s="20">
        <v>131.6</v>
      </c>
      <c r="W21" s="20">
        <v>144.96</v>
      </c>
      <c r="X21" s="20">
        <v>129.67</v>
      </c>
      <c r="Y21" s="19">
        <v>98.02</v>
      </c>
      <c r="Z21" s="20">
        <v>94.54</v>
      </c>
      <c r="AA21" s="20">
        <v>89.71</v>
      </c>
      <c r="AB21" s="20">
        <v>83.97</v>
      </c>
      <c r="AC21" s="20">
        <v>79.68</v>
      </c>
      <c r="AD21" s="20">
        <v>70.73</v>
      </c>
      <c r="AE21" s="19">
        <v>89.12</v>
      </c>
      <c r="AF21" s="20">
        <v>83.13</v>
      </c>
      <c r="AG21" s="20">
        <v>77.57</v>
      </c>
      <c r="AH21" s="20">
        <v>72.53</v>
      </c>
      <c r="AI21" s="20">
        <v>68.59</v>
      </c>
      <c r="AJ21" s="20">
        <v>67.01</v>
      </c>
      <c r="AK21" s="20">
        <v>68.33</v>
      </c>
      <c r="AL21" s="20">
        <v>56.16</v>
      </c>
      <c r="AM21" s="20">
        <v>65.48</v>
      </c>
      <c r="AN21" s="20">
        <v>60</v>
      </c>
      <c r="AO21" s="20">
        <v>52.73</v>
      </c>
      <c r="AP21" s="20">
        <v>65.38</v>
      </c>
      <c r="AQ21" s="20">
        <v>81.33</v>
      </c>
      <c r="AR21" s="20">
        <v>63.9</v>
      </c>
      <c r="AS21" s="20">
        <v>51.27</v>
      </c>
      <c r="AT21" s="20">
        <v>69.13</v>
      </c>
      <c r="AU21" s="20">
        <v>60.14</v>
      </c>
      <c r="AV21" s="20">
        <v>62.89</v>
      </c>
      <c r="AW21" s="20">
        <v>62.06</v>
      </c>
    </row>
    <row r="22" spans="1:49" s="16" customFormat="1" ht="12.75">
      <c r="A22" s="16" t="s">
        <v>5</v>
      </c>
      <c r="B22" s="20">
        <v>103.03</v>
      </c>
      <c r="C22" s="20">
        <v>82.64</v>
      </c>
      <c r="D22" s="20">
        <v>75.26</v>
      </c>
      <c r="E22" s="20">
        <v>70.62</v>
      </c>
      <c r="F22" s="20">
        <v>65.74</v>
      </c>
      <c r="G22" s="20">
        <v>62.31</v>
      </c>
      <c r="H22" s="20">
        <v>58.84</v>
      </c>
      <c r="I22" s="20">
        <v>56.6</v>
      </c>
      <c r="J22" s="20">
        <v>50.78</v>
      </c>
      <c r="K22" s="20">
        <v>47.88</v>
      </c>
      <c r="L22" s="20">
        <v>60.31</v>
      </c>
      <c r="M22" s="20">
        <v>55.04</v>
      </c>
      <c r="N22" s="20">
        <v>58.61</v>
      </c>
      <c r="O22" s="20">
        <v>54</v>
      </c>
      <c r="P22" s="20">
        <v>44.75</v>
      </c>
      <c r="Q22" s="20">
        <v>47.5</v>
      </c>
      <c r="R22" s="20">
        <v>45.37</v>
      </c>
      <c r="S22" s="20">
        <v>43.31</v>
      </c>
      <c r="T22" s="20">
        <v>109.08</v>
      </c>
      <c r="U22" s="20">
        <v>102.15</v>
      </c>
      <c r="V22" s="20">
        <v>94.45</v>
      </c>
      <c r="W22" s="20">
        <v>100.19</v>
      </c>
      <c r="X22" s="20">
        <v>89.03</v>
      </c>
      <c r="Y22" s="19">
        <v>71.54</v>
      </c>
      <c r="Z22" s="20">
        <v>70.54</v>
      </c>
      <c r="AA22" s="20">
        <v>68.38</v>
      </c>
      <c r="AB22" s="20">
        <v>64.4</v>
      </c>
      <c r="AC22" s="20">
        <v>60.95</v>
      </c>
      <c r="AD22" s="20">
        <v>52.08</v>
      </c>
      <c r="AE22" s="19">
        <v>66.12</v>
      </c>
      <c r="AF22" s="20">
        <v>61.26</v>
      </c>
      <c r="AG22" s="20">
        <v>56.73</v>
      </c>
      <c r="AH22" s="20">
        <v>54.13</v>
      </c>
      <c r="AI22" s="20">
        <v>50.82</v>
      </c>
      <c r="AJ22" s="20">
        <v>50.08</v>
      </c>
      <c r="AK22" s="20">
        <v>51.36</v>
      </c>
      <c r="AL22" s="20">
        <v>41.58</v>
      </c>
      <c r="AM22" s="20">
        <v>47.61</v>
      </c>
      <c r="AN22" s="20">
        <v>45.14</v>
      </c>
      <c r="AO22" s="20">
        <v>38.88</v>
      </c>
      <c r="AP22" s="20">
        <v>50.17</v>
      </c>
      <c r="AQ22" s="20">
        <v>53.05</v>
      </c>
      <c r="AR22" s="20">
        <v>48.21</v>
      </c>
      <c r="AS22" s="20">
        <v>39.03</v>
      </c>
      <c r="AT22" s="20">
        <v>40.88</v>
      </c>
      <c r="AU22" s="20">
        <v>34.31</v>
      </c>
      <c r="AV22" s="20">
        <v>37.06</v>
      </c>
      <c r="AW22" s="20">
        <v>36.7</v>
      </c>
    </row>
    <row r="23" spans="1:49" s="23" customFormat="1" ht="15.75">
      <c r="A23" s="21" t="s">
        <v>64</v>
      </c>
      <c r="B23" s="22">
        <f aca="true" t="shared" si="2" ref="B23:L23">GEOMEAN(B15,B16,1/B18,1/B19,1/B21,1/B22)*2657.30526351845</f>
        <v>52.74433034714263</v>
      </c>
      <c r="C23" s="22">
        <f>GEOMEAN(C15,C16,1/C18,1/C19,1/C21,1/C22)*2657.30526351845</f>
        <v>63.13212145556667</v>
      </c>
      <c r="D23" s="22">
        <f t="shared" si="2"/>
        <v>68.20214656442029</v>
      </c>
      <c r="E23" s="22">
        <f t="shared" si="2"/>
        <v>72.21857503605906</v>
      </c>
      <c r="F23" s="22">
        <f t="shared" si="2"/>
        <v>77.80599776077374</v>
      </c>
      <c r="G23" s="22">
        <f t="shared" si="2"/>
        <v>81.65342607734284</v>
      </c>
      <c r="H23" s="22">
        <f t="shared" si="2"/>
        <v>86.42060989319212</v>
      </c>
      <c r="I23" s="22">
        <f t="shared" si="2"/>
        <v>89.59395811209598</v>
      </c>
      <c r="J23" s="22">
        <f t="shared" si="2"/>
        <v>96.96500470967891</v>
      </c>
      <c r="K23" s="22">
        <f t="shared" si="2"/>
        <v>101.87585986325142</v>
      </c>
      <c r="L23" s="22">
        <f t="shared" si="2"/>
        <v>83.2897342236026</v>
      </c>
      <c r="M23" s="22">
        <f aca="true" t="shared" si="3" ref="M23:AR23">GEOMEAN(M15,M16,1/M18,1/M19,1/M21,1/M22)*2657.30526351845</f>
        <v>90.77655588334622</v>
      </c>
      <c r="N23" s="22">
        <f t="shared" si="3"/>
        <v>86.5544851861583</v>
      </c>
      <c r="O23" s="22">
        <f t="shared" si="3"/>
        <v>93.69810799066927</v>
      </c>
      <c r="P23" s="22">
        <f t="shared" si="3"/>
        <v>106.81138110575856</v>
      </c>
      <c r="Q23" s="22">
        <f t="shared" si="3"/>
        <v>100.80153181054297</v>
      </c>
      <c r="R23" s="22">
        <f t="shared" si="3"/>
        <v>105.77472397175828</v>
      </c>
      <c r="S23" s="22">
        <f t="shared" si="3"/>
        <v>110.8714092496049</v>
      </c>
      <c r="T23" s="22">
        <f t="shared" si="3"/>
        <v>55.71191769957724</v>
      </c>
      <c r="U23" s="22">
        <f>GEOMEAN(U15,U16,1/U18,1/U19,1/U21,1/U22)*2657.30526351845</f>
        <v>59.40928877549527</v>
      </c>
      <c r="V23" s="22">
        <f>GEOMEAN(V15,V16,1/V18,1/V19,1/V21,1/V22)*2657.30526351845</f>
        <v>63.86454398187261</v>
      </c>
      <c r="W23" s="22">
        <f t="shared" si="3"/>
        <v>57.57532525564217</v>
      </c>
      <c r="X23" s="22">
        <f t="shared" si="3"/>
        <v>65.32029694231262</v>
      </c>
      <c r="Y23" s="22">
        <f t="shared" si="3"/>
        <v>73.66415815638773</v>
      </c>
      <c r="Z23" s="22">
        <f t="shared" si="3"/>
        <v>76.53107840195499</v>
      </c>
      <c r="AA23" s="22">
        <f t="shared" si="3"/>
        <v>80.29053453555035</v>
      </c>
      <c r="AB23" s="22">
        <f t="shared" si="3"/>
        <v>85.11149946986608</v>
      </c>
      <c r="AC23" s="22">
        <f t="shared" si="3"/>
        <v>89.1444391964552</v>
      </c>
      <c r="AD23" s="22">
        <f>GEOMEAN(AD15,AD16,1/AD18,1/AD19,1/AD21,1/AD22)*2657.30526351845</f>
        <v>98.82459033399054</v>
      </c>
      <c r="AE23" s="22">
        <f t="shared" si="3"/>
        <v>80.6656042035679</v>
      </c>
      <c r="AF23" s="22">
        <f t="shared" si="3"/>
        <v>85.83979007317143</v>
      </c>
      <c r="AG23" s="22">
        <f t="shared" si="3"/>
        <v>91.33415008186304</v>
      </c>
      <c r="AH23" s="22">
        <f t="shared" si="3"/>
        <v>96.20055324032926</v>
      </c>
      <c r="AI23" s="22">
        <f t="shared" si="3"/>
        <v>101.1707671432714</v>
      </c>
      <c r="AJ23" s="22">
        <f t="shared" si="3"/>
        <v>103.2313222205267</v>
      </c>
      <c r="AK23" s="22">
        <f t="shared" si="3"/>
        <v>99.88248476279432</v>
      </c>
      <c r="AL23" s="22">
        <f t="shared" si="3"/>
        <v>120.91418747972806</v>
      </c>
      <c r="AM23" s="22">
        <f t="shared" si="3"/>
        <v>106.48325277025037</v>
      </c>
      <c r="AN23" s="22">
        <f t="shared" si="3"/>
        <v>114.27928028687684</v>
      </c>
      <c r="AO23" s="22">
        <f t="shared" si="3"/>
        <v>127.8991323143058</v>
      </c>
      <c r="AP23" s="22">
        <f t="shared" si="3"/>
        <v>99.99999999999994</v>
      </c>
      <c r="AQ23" s="22">
        <f t="shared" si="3"/>
        <v>97.24692269256438</v>
      </c>
      <c r="AR23" s="22">
        <f t="shared" si="3"/>
        <v>106.06857149915166</v>
      </c>
      <c r="AS23" s="22">
        <f>GEOMEAN(AS15,AS16,1/AS18,1/AS19,1/AS21,1/AS22)*2657.30526351845</f>
        <v>130.41724169785607</v>
      </c>
      <c r="AT23" s="22">
        <f>GEOMEAN(AT15,AT16,1/AT18,1/AT19,1/AT21,1/AT22)*2657.30526351845</f>
        <v>116.40171628847851</v>
      </c>
      <c r="AU23" s="22">
        <f>GEOMEAN(AU15,AU16,1/AU18,1/AU19,1/AU21,1/AU22)*2657.30526351845</f>
        <v>139.73367793996786</v>
      </c>
      <c r="AV23" s="22">
        <f>GEOMEAN(AV15,AV16,1/AV18,1/AV19,1/AV21,1/AV22)*2657.30526351845</f>
        <v>132.1302368979389</v>
      </c>
      <c r="AW23" s="22">
        <f>GEOMEAN(AW15,AW16,1/AW18,1/AW19,1/AW21,1/AW22)*2657.30526351845</f>
        <v>133.22262344481365</v>
      </c>
    </row>
    <row r="24" spans="1:49" s="3" customFormat="1" ht="20.25">
      <c r="A24" s="2" t="s">
        <v>67</v>
      </c>
      <c r="B24" s="12" t="s">
        <v>76</v>
      </c>
      <c r="C24" s="12" t="s">
        <v>76</v>
      </c>
      <c r="D24" s="12" t="s">
        <v>76</v>
      </c>
      <c r="E24" s="12" t="s">
        <v>76</v>
      </c>
      <c r="F24" s="12" t="s">
        <v>76</v>
      </c>
      <c r="G24" s="12" t="s">
        <v>76</v>
      </c>
      <c r="H24" s="12" t="s">
        <v>76</v>
      </c>
      <c r="I24" s="12" t="s">
        <v>76</v>
      </c>
      <c r="J24" s="12" t="s">
        <v>76</v>
      </c>
      <c r="K24" s="12" t="s">
        <v>76</v>
      </c>
      <c r="L24" s="12" t="s">
        <v>76</v>
      </c>
      <c r="M24" s="12" t="s">
        <v>76</v>
      </c>
      <c r="N24" s="12" t="s">
        <v>76</v>
      </c>
      <c r="O24" s="12" t="s">
        <v>76</v>
      </c>
      <c r="P24" s="12" t="s">
        <v>76</v>
      </c>
      <c r="Q24" s="12" t="s">
        <v>76</v>
      </c>
      <c r="R24" s="12" t="s">
        <v>76</v>
      </c>
      <c r="S24" s="12" t="s">
        <v>76</v>
      </c>
      <c r="T24" s="12" t="s">
        <v>76</v>
      </c>
      <c r="U24" s="12" t="s">
        <v>76</v>
      </c>
      <c r="V24" s="12" t="s">
        <v>76</v>
      </c>
      <c r="W24" s="12" t="s">
        <v>76</v>
      </c>
      <c r="X24" s="12" t="s">
        <v>76</v>
      </c>
      <c r="Y24" s="12" t="s">
        <v>76</v>
      </c>
      <c r="Z24" s="12" t="s">
        <v>76</v>
      </c>
      <c r="AA24" s="12" t="s">
        <v>76</v>
      </c>
      <c r="AB24" s="12" t="s">
        <v>76</v>
      </c>
      <c r="AC24" s="12" t="s">
        <v>76</v>
      </c>
      <c r="AD24" s="12" t="s">
        <v>76</v>
      </c>
      <c r="AE24" s="12" t="s">
        <v>76</v>
      </c>
      <c r="AF24" s="12" t="s">
        <v>76</v>
      </c>
      <c r="AG24" s="12" t="s">
        <v>76</v>
      </c>
      <c r="AH24" s="12" t="s">
        <v>76</v>
      </c>
      <c r="AI24" s="12" t="s">
        <v>76</v>
      </c>
      <c r="AJ24" s="12" t="s">
        <v>76</v>
      </c>
      <c r="AK24" s="12" t="s">
        <v>76</v>
      </c>
      <c r="AL24" s="12" t="s">
        <v>76</v>
      </c>
      <c r="AM24" s="12" t="s">
        <v>76</v>
      </c>
      <c r="AN24" s="12" t="s">
        <v>76</v>
      </c>
      <c r="AO24" s="12" t="s">
        <v>76</v>
      </c>
      <c r="AP24" s="12" t="s">
        <v>76</v>
      </c>
      <c r="AQ24" s="12" t="s">
        <v>76</v>
      </c>
      <c r="AR24" s="12" t="s">
        <v>76</v>
      </c>
      <c r="AS24" s="12" t="s">
        <v>76</v>
      </c>
      <c r="AT24" s="12" t="s">
        <v>76</v>
      </c>
      <c r="AU24" s="12" t="s">
        <v>76</v>
      </c>
      <c r="AV24" s="12" t="s">
        <v>76</v>
      </c>
      <c r="AW24" s="12" t="s">
        <v>76</v>
      </c>
    </row>
    <row r="25" spans="1:49" s="3" customFormat="1" ht="15.75">
      <c r="A25" s="4" t="s">
        <v>13</v>
      </c>
      <c r="B25" s="9">
        <v>0.07428240740740741</v>
      </c>
      <c r="C25" s="9">
        <v>0.04037037037037037</v>
      </c>
      <c r="D25" s="9">
        <v>0.03534722222222222</v>
      </c>
      <c r="E25" s="9">
        <v>0.0332175925925926</v>
      </c>
      <c r="F25" s="9">
        <v>0.030567129629629628</v>
      </c>
      <c r="G25" s="9">
        <v>0.029120370370370366</v>
      </c>
      <c r="H25" s="9">
        <v>0.027199074074074073</v>
      </c>
      <c r="I25" s="9">
        <v>0.025949074074074072</v>
      </c>
      <c r="J25" s="9">
        <v>0.021944444444444447</v>
      </c>
      <c r="K25" s="9">
        <v>0.02054398148148148</v>
      </c>
      <c r="L25" s="9">
        <v>0.026331018518518517</v>
      </c>
      <c r="M25" s="9">
        <v>0.02377314814814815</v>
      </c>
      <c r="N25" s="9">
        <v>0.024907407407407406</v>
      </c>
      <c r="O25" s="9">
        <v>0.022581018518518518</v>
      </c>
      <c r="P25" s="9">
        <v>0.018460648148148146</v>
      </c>
      <c r="Q25" s="9">
        <v>0.019571759259259257</v>
      </c>
      <c r="R25" s="9">
        <v>0.018391203703703705</v>
      </c>
      <c r="S25" s="9">
        <v>0.017372685185185185</v>
      </c>
      <c r="T25" s="9">
        <v>0.05962962962962962</v>
      </c>
      <c r="U25" s="9">
        <v>0.05628472222222222</v>
      </c>
      <c r="V25" s="9">
        <v>0.05278935185185185</v>
      </c>
      <c r="W25" s="9">
        <v>0.05063657407407407</v>
      </c>
      <c r="X25" s="9">
        <v>0.04430555555555555</v>
      </c>
      <c r="Y25" s="9">
        <v>0.04041280864197531</v>
      </c>
      <c r="Z25" s="9">
        <v>0.037141203703703704</v>
      </c>
      <c r="AA25" s="9">
        <v>0.033796296296296297</v>
      </c>
      <c r="AB25" s="9">
        <v>0.03181712962962963</v>
      </c>
      <c r="AC25" s="9">
        <v>0.030358796296296297</v>
      </c>
      <c r="AD25" s="9">
        <v>0.024259259259259258</v>
      </c>
      <c r="AE25" s="9">
        <v>0.03127314814814815</v>
      </c>
      <c r="AF25" s="9">
        <v>0.029097222222222222</v>
      </c>
      <c r="AG25" s="9">
        <v>0.027037037037037037</v>
      </c>
      <c r="AH25" s="9">
        <v>0.02534722222222222</v>
      </c>
      <c r="AI25" s="9">
        <v>0.023854166666666666</v>
      </c>
      <c r="AJ25" s="9">
        <v>0.02269675925925926</v>
      </c>
      <c r="AK25" s="9">
        <v>0.0227662037037037</v>
      </c>
      <c r="AL25" s="9">
        <v>0.018414351851851852</v>
      </c>
      <c r="AM25" s="9">
        <v>0.021909722222222223</v>
      </c>
      <c r="AN25" s="9">
        <v>0.019571759259259257</v>
      </c>
      <c r="AO25" s="9">
        <v>0.016886574074074075</v>
      </c>
      <c r="AP25" s="9">
        <v>0.020682870370370372</v>
      </c>
      <c r="AQ25" s="9">
        <v>0.0212962962962963</v>
      </c>
      <c r="AR25" s="9">
        <v>0.020104166666666666</v>
      </c>
      <c r="AS25" s="9">
        <v>0.015613425925925926</v>
      </c>
      <c r="AT25" s="9">
        <v>0.015694444444444445</v>
      </c>
      <c r="AU25" s="9">
        <v>0.013460648148148147</v>
      </c>
      <c r="AV25" s="9">
        <v>0.014953703703703705</v>
      </c>
      <c r="AW25" s="9">
        <v>0.013993055555555555</v>
      </c>
    </row>
    <row r="26" spans="1:49" s="23" customFormat="1" ht="15.75">
      <c r="A26" s="21" t="s">
        <v>64</v>
      </c>
      <c r="B26" s="22">
        <f aca="true" t="shared" si="4" ref="B26:L26">1/B25*2.06828703703704</f>
        <v>27.843564973512034</v>
      </c>
      <c r="C26" s="22">
        <f>1/C25*2.06828703703704</f>
        <v>51.23279816513769</v>
      </c>
      <c r="D26" s="22">
        <f t="shared" si="4"/>
        <v>58.513425016372054</v>
      </c>
      <c r="E26" s="22">
        <f t="shared" si="4"/>
        <v>62.26480836236941</v>
      </c>
      <c r="F26" s="22">
        <f t="shared" si="4"/>
        <v>67.66376372586151</v>
      </c>
      <c r="G26" s="22">
        <f t="shared" si="4"/>
        <v>71.02543720190789</v>
      </c>
      <c r="H26" s="22">
        <f t="shared" si="4"/>
        <v>76.04255319148947</v>
      </c>
      <c r="I26" s="22">
        <f t="shared" si="4"/>
        <v>79.7056199821589</v>
      </c>
      <c r="J26" s="22">
        <f t="shared" si="4"/>
        <v>94.25105485232079</v>
      </c>
      <c r="K26" s="22">
        <f t="shared" si="4"/>
        <v>100.67605633802832</v>
      </c>
      <c r="L26" s="22">
        <f t="shared" si="4"/>
        <v>78.54945054945065</v>
      </c>
      <c r="M26" s="22">
        <f aca="true" t="shared" si="5" ref="M26:AR26">1/M25*2.06828703703704</f>
        <v>87.00097370983458</v>
      </c>
      <c r="N26" s="22">
        <f t="shared" si="5"/>
        <v>83.03903345724919</v>
      </c>
      <c r="O26" s="22">
        <f t="shared" si="5"/>
        <v>91.59405433111239</v>
      </c>
      <c r="P26" s="22">
        <f t="shared" si="5"/>
        <v>112.0376175548591</v>
      </c>
      <c r="Q26" s="22">
        <f t="shared" si="5"/>
        <v>105.67711413364889</v>
      </c>
      <c r="R26" s="22">
        <f t="shared" si="5"/>
        <v>112.4606670862179</v>
      </c>
      <c r="S26" s="22">
        <f t="shared" si="5"/>
        <v>119.05396402398416</v>
      </c>
      <c r="T26" s="22">
        <f t="shared" si="5"/>
        <v>34.68555900621123</v>
      </c>
      <c r="U26" s="22">
        <f>1/U25*2.06828703703704</f>
        <v>36.74686407567351</v>
      </c>
      <c r="V26" s="22">
        <f>1/V25*2.06828703703704</f>
        <v>39.18000438500334</v>
      </c>
      <c r="W26" s="22">
        <f t="shared" si="5"/>
        <v>40.845714285714344</v>
      </c>
      <c r="X26" s="22">
        <f t="shared" si="5"/>
        <v>46.68234064785796</v>
      </c>
      <c r="Y26" s="22">
        <f t="shared" si="5"/>
        <v>51.178997613365226</v>
      </c>
      <c r="Z26" s="22">
        <f t="shared" si="5"/>
        <v>55.68712994702407</v>
      </c>
      <c r="AA26" s="22">
        <f t="shared" si="5"/>
        <v>61.19863013698639</v>
      </c>
      <c r="AB26" s="22">
        <f t="shared" si="5"/>
        <v>65.00545652964723</v>
      </c>
      <c r="AC26" s="22">
        <f t="shared" si="5"/>
        <v>68.12809759817013</v>
      </c>
      <c r="AD26" s="22">
        <f>1/AD25*2.06828703703704</f>
        <v>85.25763358778637</v>
      </c>
      <c r="AE26" s="22">
        <f t="shared" si="5"/>
        <v>66.1361954108069</v>
      </c>
      <c r="AF26" s="22">
        <f t="shared" si="5"/>
        <v>71.08194112967394</v>
      </c>
      <c r="AG26" s="22">
        <f t="shared" si="5"/>
        <v>76.49828767123299</v>
      </c>
      <c r="AH26" s="22">
        <f t="shared" si="5"/>
        <v>81.59817351598187</v>
      </c>
      <c r="AI26" s="22">
        <f t="shared" si="5"/>
        <v>86.70548277535188</v>
      </c>
      <c r="AJ26" s="22">
        <f t="shared" si="5"/>
        <v>91.12697603263653</v>
      </c>
      <c r="AK26" s="22">
        <f t="shared" si="5"/>
        <v>90.84900864260308</v>
      </c>
      <c r="AL26" s="22">
        <f t="shared" si="5"/>
        <v>112.31929604022642</v>
      </c>
      <c r="AM26" s="22">
        <f t="shared" si="5"/>
        <v>94.4004226096145</v>
      </c>
      <c r="AN26" s="22">
        <f t="shared" si="5"/>
        <v>105.67711413364889</v>
      </c>
      <c r="AO26" s="22">
        <f t="shared" si="5"/>
        <v>122.48115147361223</v>
      </c>
      <c r="AP26" s="22">
        <f t="shared" si="5"/>
        <v>100.00000000000013</v>
      </c>
      <c r="AQ26" s="22">
        <f t="shared" si="5"/>
        <v>97.11956521739143</v>
      </c>
      <c r="AR26" s="22">
        <f t="shared" si="5"/>
        <v>102.8785261945885</v>
      </c>
      <c r="AS26" s="22">
        <f>1/AS25*2.06828703703704</f>
        <v>132.4684951816162</v>
      </c>
      <c r="AT26" s="22">
        <f>1/AT25*2.06828703703704</f>
        <v>131.78466076696182</v>
      </c>
      <c r="AU26" s="22">
        <f>1/AU25*2.06828703703704</f>
        <v>153.6543422184009</v>
      </c>
      <c r="AV26" s="22">
        <f>1/AV25*2.06828703703704</f>
        <v>138.31269349845218</v>
      </c>
      <c r="AW26" s="22">
        <f>1/AW25*2.06828703703704</f>
        <v>147.8081058726222</v>
      </c>
    </row>
    <row r="27" spans="1:49" s="16" customFormat="1" ht="20.25">
      <c r="A27" s="14" t="s">
        <v>68</v>
      </c>
      <c r="B27" s="15" t="s">
        <v>76</v>
      </c>
      <c r="C27" s="15" t="s">
        <v>76</v>
      </c>
      <c r="D27" s="15" t="s">
        <v>76</v>
      </c>
      <c r="E27" s="15" t="s">
        <v>76</v>
      </c>
      <c r="F27" s="15" t="s">
        <v>76</v>
      </c>
      <c r="G27" s="15" t="s">
        <v>76</v>
      </c>
      <c r="H27" s="15" t="s">
        <v>76</v>
      </c>
      <c r="I27" s="15" t="s">
        <v>76</v>
      </c>
      <c r="J27" s="15" t="s">
        <v>76</v>
      </c>
      <c r="K27" s="15" t="s">
        <v>76</v>
      </c>
      <c r="L27" s="15" t="s">
        <v>76</v>
      </c>
      <c r="M27" s="15" t="s">
        <v>76</v>
      </c>
      <c r="N27" s="15" t="s">
        <v>76</v>
      </c>
      <c r="O27" s="15" t="s">
        <v>76</v>
      </c>
      <c r="P27" s="15" t="s">
        <v>76</v>
      </c>
      <c r="Q27" s="15" t="s">
        <v>76</v>
      </c>
      <c r="R27" s="15" t="s">
        <v>76</v>
      </c>
      <c r="S27" s="15" t="s">
        <v>76</v>
      </c>
      <c r="T27" s="15" t="s">
        <v>76</v>
      </c>
      <c r="U27" s="15" t="s">
        <v>76</v>
      </c>
      <c r="V27" s="15" t="s">
        <v>76</v>
      </c>
      <c r="W27" s="15" t="s">
        <v>76</v>
      </c>
      <c r="X27" s="15" t="s">
        <v>76</v>
      </c>
      <c r="Y27" s="15" t="s">
        <v>76</v>
      </c>
      <c r="Z27" s="15" t="s">
        <v>76</v>
      </c>
      <c r="AA27" s="15" t="s">
        <v>76</v>
      </c>
      <c r="AB27" s="15" t="s">
        <v>76</v>
      </c>
      <c r="AC27" s="15" t="s">
        <v>76</v>
      </c>
      <c r="AD27" s="15" t="s">
        <v>76</v>
      </c>
      <c r="AE27" s="15" t="s">
        <v>76</v>
      </c>
      <c r="AF27" s="15" t="s">
        <v>76</v>
      </c>
      <c r="AG27" s="15" t="s">
        <v>76</v>
      </c>
      <c r="AH27" s="15" t="s">
        <v>76</v>
      </c>
      <c r="AI27" s="15" t="s">
        <v>76</v>
      </c>
      <c r="AJ27" s="15" t="s">
        <v>76</v>
      </c>
      <c r="AK27" s="15" t="s">
        <v>76</v>
      </c>
      <c r="AL27" s="15" t="s">
        <v>76</v>
      </c>
      <c r="AM27" s="15" t="s">
        <v>76</v>
      </c>
      <c r="AN27" s="15" t="s">
        <v>76</v>
      </c>
      <c r="AO27" s="15" t="s">
        <v>76</v>
      </c>
      <c r="AP27" s="15" t="s">
        <v>76</v>
      </c>
      <c r="AQ27" s="15" t="s">
        <v>76</v>
      </c>
      <c r="AR27" s="15" t="s">
        <v>76</v>
      </c>
      <c r="AS27" s="15" t="s">
        <v>76</v>
      </c>
      <c r="AT27" s="15" t="s">
        <v>76</v>
      </c>
      <c r="AU27" s="15" t="s">
        <v>76</v>
      </c>
      <c r="AV27" s="15" t="s">
        <v>76</v>
      </c>
      <c r="AW27" s="15" t="s">
        <v>76</v>
      </c>
    </row>
    <row r="28" spans="1:49" s="16" customFormat="1" ht="15.75">
      <c r="A28" s="17" t="s">
        <v>12</v>
      </c>
      <c r="B28" s="15" t="s">
        <v>76</v>
      </c>
      <c r="C28" s="15" t="s">
        <v>76</v>
      </c>
      <c r="D28" s="15" t="s">
        <v>76</v>
      </c>
      <c r="E28" s="15" t="s">
        <v>76</v>
      </c>
      <c r="F28" s="15" t="s">
        <v>76</v>
      </c>
      <c r="G28" s="15" t="s">
        <v>76</v>
      </c>
      <c r="H28" s="15" t="s">
        <v>76</v>
      </c>
      <c r="I28" s="15" t="s">
        <v>76</v>
      </c>
      <c r="J28" s="15" t="s">
        <v>76</v>
      </c>
      <c r="K28" s="15" t="s">
        <v>76</v>
      </c>
      <c r="L28" s="15" t="s">
        <v>76</v>
      </c>
      <c r="M28" s="15" t="s">
        <v>76</v>
      </c>
      <c r="N28" s="15" t="s">
        <v>76</v>
      </c>
      <c r="O28" s="15" t="s">
        <v>76</v>
      </c>
      <c r="P28" s="15" t="s">
        <v>76</v>
      </c>
      <c r="Q28" s="15" t="s">
        <v>76</v>
      </c>
      <c r="R28" s="15" t="s">
        <v>76</v>
      </c>
      <c r="S28" s="15" t="s">
        <v>76</v>
      </c>
      <c r="T28" s="15" t="s">
        <v>76</v>
      </c>
      <c r="U28" s="15" t="s">
        <v>76</v>
      </c>
      <c r="V28" s="15" t="s">
        <v>76</v>
      </c>
      <c r="W28" s="15" t="s">
        <v>76</v>
      </c>
      <c r="X28" s="15" t="s">
        <v>76</v>
      </c>
      <c r="Y28" s="15" t="s">
        <v>76</v>
      </c>
      <c r="Z28" s="15" t="s">
        <v>76</v>
      </c>
      <c r="AA28" s="15" t="s">
        <v>76</v>
      </c>
      <c r="AB28" s="15" t="s">
        <v>76</v>
      </c>
      <c r="AC28" s="15" t="s">
        <v>76</v>
      </c>
      <c r="AD28" s="15" t="s">
        <v>76</v>
      </c>
      <c r="AE28" s="15" t="s">
        <v>76</v>
      </c>
      <c r="AF28" s="15" t="s">
        <v>76</v>
      </c>
      <c r="AG28" s="15" t="s">
        <v>76</v>
      </c>
      <c r="AH28" s="15" t="s">
        <v>76</v>
      </c>
      <c r="AI28" s="15" t="s">
        <v>76</v>
      </c>
      <c r="AJ28" s="15" t="s">
        <v>76</v>
      </c>
      <c r="AK28" s="15" t="s">
        <v>76</v>
      </c>
      <c r="AL28" s="15" t="s">
        <v>76</v>
      </c>
      <c r="AM28" s="15" t="s">
        <v>76</v>
      </c>
      <c r="AN28" s="15" t="s">
        <v>76</v>
      </c>
      <c r="AO28" s="15" t="s">
        <v>76</v>
      </c>
      <c r="AP28" s="15" t="s">
        <v>76</v>
      </c>
      <c r="AQ28" s="15" t="s">
        <v>76</v>
      </c>
      <c r="AR28" s="15" t="s">
        <v>76</v>
      </c>
      <c r="AS28" s="15" t="s">
        <v>76</v>
      </c>
      <c r="AT28" s="15" t="s">
        <v>76</v>
      </c>
      <c r="AU28" s="15" t="s">
        <v>76</v>
      </c>
      <c r="AV28" s="15" t="s">
        <v>76</v>
      </c>
      <c r="AW28" s="15" t="s">
        <v>76</v>
      </c>
    </row>
    <row r="29" spans="1:49" s="16" customFormat="1" ht="12.75">
      <c r="A29" s="16" t="s">
        <v>15</v>
      </c>
      <c r="B29" s="18">
        <v>0.02171296296296296</v>
      </c>
      <c r="C29" s="18">
        <v>0.01199074074074074</v>
      </c>
      <c r="D29" s="18">
        <v>0.010694444444444444</v>
      </c>
      <c r="E29" s="18">
        <v>0.00986111111111111</v>
      </c>
      <c r="F29" s="18">
        <v>0.00900462962962963</v>
      </c>
      <c r="G29" s="18">
        <v>0.008541666666666668</v>
      </c>
      <c r="H29" s="18">
        <v>0.007847222222222222</v>
      </c>
      <c r="I29" s="18">
        <v>0.007523148148148148</v>
      </c>
      <c r="J29" s="18">
        <v>0.006712962962962962</v>
      </c>
      <c r="K29" s="18">
        <v>0.006319444444444444</v>
      </c>
      <c r="L29" s="18">
        <v>0.0061574074074074074</v>
      </c>
      <c r="M29" s="18">
        <v>0.005532407407407407</v>
      </c>
      <c r="N29" s="18">
        <v>0.004768518518518518</v>
      </c>
      <c r="O29" s="18">
        <v>0.0043055555555555555</v>
      </c>
      <c r="P29" s="18">
        <v>0.004583333333333333</v>
      </c>
      <c r="Q29" s="18">
        <v>0.00400462962962963</v>
      </c>
      <c r="R29" s="18">
        <v>0.0037962962962962963</v>
      </c>
      <c r="S29" s="18">
        <v>0.0035648148148148154</v>
      </c>
      <c r="T29" s="18">
        <v>0.021736111111111112</v>
      </c>
      <c r="U29" s="18">
        <v>0.020185185185185184</v>
      </c>
      <c r="V29" s="18">
        <v>0.018310185185185186</v>
      </c>
      <c r="W29" s="18">
        <v>0.012847222222222223</v>
      </c>
      <c r="X29" s="18">
        <v>0.011111111111111112</v>
      </c>
      <c r="Y29" s="26">
        <v>0.009780092592592594</v>
      </c>
      <c r="Z29" s="18">
        <v>0.009236111111111112</v>
      </c>
      <c r="AA29" s="18">
        <v>0.008472222222222221</v>
      </c>
      <c r="AB29" s="18">
        <v>0.007847222222222222</v>
      </c>
      <c r="AC29" s="18">
        <v>0.007361111111111111</v>
      </c>
      <c r="AD29" s="18">
        <v>0.0063425925925925915</v>
      </c>
      <c r="AE29" s="26">
        <v>0.008483796296296297</v>
      </c>
      <c r="AF29" s="18">
        <v>0.007824074074074075</v>
      </c>
      <c r="AG29" s="18">
        <v>0.007199074074074074</v>
      </c>
      <c r="AH29" s="18">
        <v>0.006689814814814814</v>
      </c>
      <c r="AI29" s="18">
        <v>0.00625</v>
      </c>
      <c r="AJ29" s="18">
        <v>0.006412037037037036</v>
      </c>
      <c r="AK29" s="18">
        <v>0.006388888888888888</v>
      </c>
      <c r="AL29" s="18">
        <v>0.005138888888888889</v>
      </c>
      <c r="AM29" s="18">
        <v>0.005925925925925926</v>
      </c>
      <c r="AN29" s="18">
        <v>0.005462962962962964</v>
      </c>
      <c r="AO29" s="18">
        <v>0.004652777777777777</v>
      </c>
      <c r="AP29" s="18">
        <v>0.00400462962962963</v>
      </c>
      <c r="AQ29" s="18">
        <v>0.00400462962962963</v>
      </c>
      <c r="AR29" s="18">
        <v>0.0036805555555555554</v>
      </c>
      <c r="AS29" s="18">
        <v>0.002893518518518519</v>
      </c>
      <c r="AT29" s="18">
        <v>0.0026620370370370374</v>
      </c>
      <c r="AU29" s="18">
        <v>0.0021527777777777778</v>
      </c>
      <c r="AV29" s="18">
        <v>0.0024074074074074076</v>
      </c>
      <c r="AW29" s="18">
        <v>0.002384259259259259</v>
      </c>
    </row>
    <row r="30" spans="1:49" s="16" customFormat="1" ht="12.75">
      <c r="A30" s="16" t="s">
        <v>16</v>
      </c>
      <c r="B30" s="18">
        <v>0.00525462962962963</v>
      </c>
      <c r="C30" s="18">
        <v>0.0030324074074074073</v>
      </c>
      <c r="D30" s="18">
        <v>0.002847222222222222</v>
      </c>
      <c r="E30" s="18">
        <v>0.0025925925925925925</v>
      </c>
      <c r="F30" s="18">
        <v>0.002361111111111111</v>
      </c>
      <c r="G30" s="18">
        <v>0.002199074074074074</v>
      </c>
      <c r="H30" s="18">
        <v>0.0020370370370370373</v>
      </c>
      <c r="I30" s="18">
        <v>0.0019212962962962962</v>
      </c>
      <c r="J30" s="18">
        <v>0.0018518518518518517</v>
      </c>
      <c r="K30" s="18">
        <v>0.001736111111111111</v>
      </c>
      <c r="L30" s="18">
        <v>0.001412037037037037</v>
      </c>
      <c r="M30" s="18">
        <v>0.00125</v>
      </c>
      <c r="N30" s="18">
        <v>0.0011111111111111111</v>
      </c>
      <c r="O30" s="18">
        <v>0.0009722222222222221</v>
      </c>
      <c r="P30" s="18">
        <v>0.0009953703703703704</v>
      </c>
      <c r="Q30" s="18">
        <v>0.0009027777777777778</v>
      </c>
      <c r="R30" s="18">
        <v>0.0008333333333333334</v>
      </c>
      <c r="S30" s="18">
        <v>0.000787037037037037</v>
      </c>
      <c r="T30" s="18">
        <v>0.0044212962962962956</v>
      </c>
      <c r="U30" s="18">
        <v>0.004027777777777778</v>
      </c>
      <c r="V30" s="18">
        <v>0.0035416666666666665</v>
      </c>
      <c r="W30" s="18">
        <v>0.0024305555555555556</v>
      </c>
      <c r="X30" s="18">
        <v>0.001990740740740741</v>
      </c>
      <c r="Y30" s="26">
        <v>0.002361111111111111</v>
      </c>
      <c r="Z30" s="18">
        <v>0.0021064814814814813</v>
      </c>
      <c r="AA30" s="18">
        <v>0.0018981481481481482</v>
      </c>
      <c r="AB30" s="18">
        <v>0.0017592592592592592</v>
      </c>
      <c r="AC30" s="18">
        <v>0.0016203703703703703</v>
      </c>
      <c r="AD30" s="18">
        <v>0.0012962962962962963</v>
      </c>
      <c r="AE30" s="26">
        <v>0.002002314814814815</v>
      </c>
      <c r="AF30" s="18">
        <v>0.0018518518518518517</v>
      </c>
      <c r="AG30" s="18">
        <v>0.001689814814814815</v>
      </c>
      <c r="AH30" s="18">
        <v>0.001550925925925926</v>
      </c>
      <c r="AI30" s="18">
        <v>0.0014351851851851854</v>
      </c>
      <c r="AJ30" s="18">
        <v>0.001574074074074074</v>
      </c>
      <c r="AK30" s="18">
        <v>0.001550925925925926</v>
      </c>
      <c r="AL30" s="18">
        <v>0.00125</v>
      </c>
      <c r="AM30" s="18">
        <v>0.0012268518518518518</v>
      </c>
      <c r="AN30" s="18">
        <v>0.0011574074074074073</v>
      </c>
      <c r="AO30" s="18">
        <v>0.0009953703703703704</v>
      </c>
      <c r="AP30" s="18">
        <v>0.0009722222222222221</v>
      </c>
      <c r="AQ30" s="18">
        <v>0.0008564814814814815</v>
      </c>
      <c r="AR30" s="18">
        <v>0.000787037037037037</v>
      </c>
      <c r="AS30" s="18">
        <v>0.0006481481481481481</v>
      </c>
      <c r="AT30" s="18">
        <v>0.0008796296296296296</v>
      </c>
      <c r="AU30" s="18">
        <v>0.0006944444444444445</v>
      </c>
      <c r="AV30" s="18">
        <v>0.0008101851851851852</v>
      </c>
      <c r="AW30" s="18">
        <v>0.0006944444444444445</v>
      </c>
    </row>
    <row r="31" spans="1:49" s="16" customFormat="1" ht="12.75">
      <c r="A31" s="16" t="s">
        <v>17</v>
      </c>
      <c r="B31" s="18">
        <v>0.007152777777777779</v>
      </c>
      <c r="C31" s="18">
        <v>0.00673611111111111</v>
      </c>
      <c r="D31" s="18">
        <v>0.006319444444444444</v>
      </c>
      <c r="E31" s="18">
        <v>0.005740740740740742</v>
      </c>
      <c r="F31" s="18">
        <v>0.005231481481481482</v>
      </c>
      <c r="G31" s="18">
        <v>0.004861111111111111</v>
      </c>
      <c r="H31" s="18">
        <v>0.0044907407407407405</v>
      </c>
      <c r="I31" s="18">
        <v>0.004212962962962963</v>
      </c>
      <c r="J31" s="18">
        <v>0.004027777777777778</v>
      </c>
      <c r="K31" s="18">
        <v>0.0037731481481481483</v>
      </c>
      <c r="L31" s="18">
        <v>0.005069444444444444</v>
      </c>
      <c r="M31" s="18">
        <v>0.0044444444444444444</v>
      </c>
      <c r="N31" s="18">
        <v>0.004791666666666667</v>
      </c>
      <c r="O31" s="18">
        <v>0.004236111111111111</v>
      </c>
      <c r="P31" s="18">
        <v>0.0037731481481481483</v>
      </c>
      <c r="Q31" s="18">
        <v>0.00400462962962963</v>
      </c>
      <c r="R31" s="18">
        <v>0.00375</v>
      </c>
      <c r="S31" s="18">
        <v>0.003472222222222222</v>
      </c>
      <c r="T31" s="18">
        <v>0.006018518518518518</v>
      </c>
      <c r="U31" s="18">
        <v>0.005497685185185185</v>
      </c>
      <c r="V31" s="18">
        <v>0.004837962962962963</v>
      </c>
      <c r="W31" s="18">
        <v>0.005555555555555556</v>
      </c>
      <c r="X31" s="18">
        <v>0.004513888888888889</v>
      </c>
      <c r="Y31" s="26">
        <v>0.005324074074074075</v>
      </c>
      <c r="Z31" s="18">
        <v>0.004837962962962963</v>
      </c>
      <c r="AA31" s="18">
        <v>0.004398148148148148</v>
      </c>
      <c r="AB31" s="18">
        <v>0.00400462962962963</v>
      </c>
      <c r="AC31" s="18">
        <v>0.0037268518518518514</v>
      </c>
      <c r="AD31" s="18">
        <v>0.0034490740740740745</v>
      </c>
      <c r="AE31" s="26">
        <v>0.00462962962962963</v>
      </c>
      <c r="AF31" s="18">
        <v>0.0043055555555555555</v>
      </c>
      <c r="AG31" s="18">
        <v>0.003935185185185186</v>
      </c>
      <c r="AH31" s="18">
        <v>0.0036342592592592594</v>
      </c>
      <c r="AI31" s="18">
        <v>0.0033333333333333335</v>
      </c>
      <c r="AJ31" s="18">
        <v>0.0036342592592592594</v>
      </c>
      <c r="AK31" s="18">
        <v>0.003587962962962963</v>
      </c>
      <c r="AL31" s="18">
        <v>0.002847222222222222</v>
      </c>
      <c r="AM31" s="18">
        <v>0.0033333333333333335</v>
      </c>
      <c r="AN31" s="18">
        <v>0.003148148148148148</v>
      </c>
      <c r="AO31" s="18">
        <v>0.0026620370370370374</v>
      </c>
      <c r="AP31" s="18">
        <v>0.003472222222222222</v>
      </c>
      <c r="AQ31" s="18">
        <v>0.0035416666666666665</v>
      </c>
      <c r="AR31" s="18">
        <v>0.003263888888888889</v>
      </c>
      <c r="AS31" s="18">
        <v>0.002546296296296296</v>
      </c>
      <c r="AT31" s="18">
        <v>0.002824074074074074</v>
      </c>
      <c r="AU31" s="18">
        <v>0.002361111111111111</v>
      </c>
      <c r="AV31" s="18">
        <v>0.002685185185185185</v>
      </c>
      <c r="AW31" s="18">
        <v>0.0025694444444444445</v>
      </c>
    </row>
    <row r="32" spans="1:49" s="16" customFormat="1" ht="12.75">
      <c r="A32" s="16" t="s">
        <v>18</v>
      </c>
      <c r="B32" s="18">
        <v>0.0034953703703703705</v>
      </c>
      <c r="C32" s="18">
        <v>0.002685185185185185</v>
      </c>
      <c r="D32" s="18">
        <v>0.0025</v>
      </c>
      <c r="E32" s="18">
        <v>0.002314814814814815</v>
      </c>
      <c r="F32" s="18">
        <v>0.0020833333333333333</v>
      </c>
      <c r="G32" s="18">
        <v>0.001967592592592593</v>
      </c>
      <c r="H32" s="18">
        <v>0.0018287037037037037</v>
      </c>
      <c r="I32" s="18">
        <v>0.001736111111111111</v>
      </c>
      <c r="J32" s="18">
        <v>0.0016203703703703703</v>
      </c>
      <c r="K32" s="18">
        <v>0.0015277777777777779</v>
      </c>
      <c r="L32" s="18">
        <v>0.0019444444444444442</v>
      </c>
      <c r="M32" s="18">
        <v>0.001712962962962963</v>
      </c>
      <c r="N32" s="18">
        <v>0.001736111111111111</v>
      </c>
      <c r="O32" s="18">
        <v>0.001550925925925926</v>
      </c>
      <c r="P32" s="18">
        <v>0.001412037037037037</v>
      </c>
      <c r="Q32" s="18">
        <v>0.0014351851851851854</v>
      </c>
      <c r="R32" s="18">
        <v>0.0013425925925925925</v>
      </c>
      <c r="S32" s="18">
        <v>0.0012268518518518518</v>
      </c>
      <c r="T32" s="18">
        <v>0.0032407407407407406</v>
      </c>
      <c r="U32" s="18">
        <v>0.002870370370370371</v>
      </c>
      <c r="V32" s="18">
        <v>0.002615740740740741</v>
      </c>
      <c r="W32" s="18">
        <v>0.0025</v>
      </c>
      <c r="X32" s="18">
        <v>0.0020370370370370373</v>
      </c>
      <c r="Y32" s="26">
        <v>0.0022569444444444447</v>
      </c>
      <c r="Z32" s="18">
        <v>0.0021527777777777778</v>
      </c>
      <c r="AA32" s="18">
        <v>0.0019212962962962962</v>
      </c>
      <c r="AB32" s="18">
        <v>0.0017824074074074072</v>
      </c>
      <c r="AC32" s="18">
        <v>0.0016666666666666668</v>
      </c>
      <c r="AD32" s="18">
        <v>0.0015277777777777779</v>
      </c>
      <c r="AE32" s="26">
        <v>0.0020833333333333333</v>
      </c>
      <c r="AF32" s="18">
        <v>0.0018981481481481482</v>
      </c>
      <c r="AG32" s="18">
        <v>0.001712962962962963</v>
      </c>
      <c r="AH32" s="18">
        <v>0.001597222222222222</v>
      </c>
      <c r="AI32" s="18">
        <v>0.0014814814814814814</v>
      </c>
      <c r="AJ32" s="18">
        <v>0.001574074074074074</v>
      </c>
      <c r="AK32" s="18">
        <v>0.001574074074074074</v>
      </c>
      <c r="AL32" s="18">
        <v>0.00125</v>
      </c>
      <c r="AM32" s="18">
        <v>0.0014583333333333334</v>
      </c>
      <c r="AN32" s="18">
        <v>0.001365740740740741</v>
      </c>
      <c r="AO32" s="18">
        <v>0.0011574074074074073</v>
      </c>
      <c r="AP32" s="18">
        <v>0.0013194444444444443</v>
      </c>
      <c r="AQ32" s="18">
        <v>0.0013425925925925925</v>
      </c>
      <c r="AR32" s="18">
        <v>0.00125</v>
      </c>
      <c r="AS32" s="18">
        <v>0.0009953703703703704</v>
      </c>
      <c r="AT32" s="18">
        <v>0.0010416666666666667</v>
      </c>
      <c r="AU32" s="18">
        <v>0.0008333333333333334</v>
      </c>
      <c r="AV32" s="18">
        <v>0.0009490740740740741</v>
      </c>
      <c r="AW32" s="18">
        <v>0.0009027777777777778</v>
      </c>
    </row>
    <row r="33" spans="1:49" s="16" customFormat="1" ht="12.75">
      <c r="A33" s="16" t="s">
        <v>19</v>
      </c>
      <c r="B33" s="18">
        <v>0.006412037037037036</v>
      </c>
      <c r="C33" s="18">
        <v>0.003958333333333334</v>
      </c>
      <c r="D33" s="18">
        <v>0.0036805555555555554</v>
      </c>
      <c r="E33" s="18">
        <v>0.003425925925925926</v>
      </c>
      <c r="F33" s="18">
        <v>0.003125</v>
      </c>
      <c r="G33" s="18">
        <v>0.002962962962962963</v>
      </c>
      <c r="H33" s="18">
        <v>0.002731481481481482</v>
      </c>
      <c r="I33" s="18">
        <v>0.0026388888888888885</v>
      </c>
      <c r="J33" s="18">
        <v>0.0025</v>
      </c>
      <c r="K33" s="18">
        <v>0.002337962962962963</v>
      </c>
      <c r="L33" s="18">
        <v>0.002523148148148148</v>
      </c>
      <c r="M33" s="18">
        <v>0.0022685185185185182</v>
      </c>
      <c r="N33" s="18">
        <v>0.0021064814814814813</v>
      </c>
      <c r="O33" s="18">
        <v>0.0019444444444444442</v>
      </c>
      <c r="P33" s="18">
        <v>0.001875</v>
      </c>
      <c r="Q33" s="18">
        <v>0.0017824074074074072</v>
      </c>
      <c r="R33" s="18">
        <v>0.001689814814814815</v>
      </c>
      <c r="S33" s="18">
        <v>0.001597222222222222</v>
      </c>
      <c r="T33" s="18">
        <v>0.00636574074074074</v>
      </c>
      <c r="U33" s="18">
        <v>0.005925925925925926</v>
      </c>
      <c r="V33" s="18">
        <v>0.005208333333333333</v>
      </c>
      <c r="W33" s="18">
        <v>0.004050925925925926</v>
      </c>
      <c r="X33" s="18">
        <v>0.003425925925925926</v>
      </c>
      <c r="Y33" s="26">
        <v>0.004079861111111111</v>
      </c>
      <c r="Z33" s="18">
        <v>0.0035648148148148154</v>
      </c>
      <c r="AA33" s="18">
        <v>0.003310185185185185</v>
      </c>
      <c r="AB33" s="18">
        <v>0.0030787037037037037</v>
      </c>
      <c r="AC33" s="18">
        <v>0.002893518518518519</v>
      </c>
      <c r="AD33" s="18">
        <v>0.0027083333333333334</v>
      </c>
      <c r="AE33" s="26">
        <v>0.003472222222222222</v>
      </c>
      <c r="AF33" s="18">
        <v>0.003263888888888889</v>
      </c>
      <c r="AG33" s="18">
        <v>0.0030555555555555557</v>
      </c>
      <c r="AH33" s="18">
        <v>0.002870370370370371</v>
      </c>
      <c r="AI33" s="18">
        <v>0.0026620370370370374</v>
      </c>
      <c r="AJ33" s="18">
        <v>0.0025925925925925925</v>
      </c>
      <c r="AK33" s="18">
        <v>0.002615740740740741</v>
      </c>
      <c r="AL33" s="18">
        <v>0.0021064814814814813</v>
      </c>
      <c r="AM33" s="18">
        <v>0.0024537037037037036</v>
      </c>
      <c r="AN33" s="18">
        <v>0.0022222222222222222</v>
      </c>
      <c r="AO33" s="18">
        <v>0.0019212962962962962</v>
      </c>
      <c r="AP33" s="18">
        <v>0.0019212962962962962</v>
      </c>
      <c r="AQ33" s="18">
        <v>0.001875</v>
      </c>
      <c r="AR33" s="18">
        <v>0.001736111111111111</v>
      </c>
      <c r="AS33" s="18">
        <v>0.0013425925925925925</v>
      </c>
      <c r="AT33" s="18">
        <v>0.0011805555555555556</v>
      </c>
      <c r="AU33" s="18">
        <v>0.0009490740740740741</v>
      </c>
      <c r="AV33" s="18">
        <v>0.0010416666666666667</v>
      </c>
      <c r="AW33" s="18">
        <v>0.0010185185185185186</v>
      </c>
    </row>
    <row r="34" spans="1:49" s="16" customFormat="1" ht="12.75">
      <c r="A34" s="16" t="s">
        <v>20</v>
      </c>
      <c r="B34" s="18">
        <v>0.009212962962962963</v>
      </c>
      <c r="C34" s="18">
        <v>0.005046296296296296</v>
      </c>
      <c r="D34" s="18">
        <v>0.004699074074074074</v>
      </c>
      <c r="E34" s="18">
        <v>0.0043055555555555555</v>
      </c>
      <c r="F34" s="18">
        <v>0.003935185185185186</v>
      </c>
      <c r="G34" s="18">
        <v>0.0037268518518518514</v>
      </c>
      <c r="H34" s="18">
        <v>0.003425925925925926</v>
      </c>
      <c r="I34" s="18">
        <v>0.003263888888888889</v>
      </c>
      <c r="J34" s="18">
        <v>0.0030324074074074073</v>
      </c>
      <c r="K34" s="18">
        <v>0.002870370370370371</v>
      </c>
      <c r="L34" s="18">
        <v>0.002615740740740741</v>
      </c>
      <c r="M34" s="18">
        <v>0.002337962962962963</v>
      </c>
      <c r="N34" s="18">
        <v>0.0021296296296296298</v>
      </c>
      <c r="O34" s="18">
        <v>0.0019212962962962962</v>
      </c>
      <c r="P34" s="18">
        <v>0.001990740740740741</v>
      </c>
      <c r="Q34" s="18">
        <v>0.0018287037037037037</v>
      </c>
      <c r="R34" s="18">
        <v>0.0017592592592592592</v>
      </c>
      <c r="S34" s="18">
        <v>0.0016203703703703703</v>
      </c>
      <c r="T34" s="18">
        <v>0.006805555555555557</v>
      </c>
      <c r="U34" s="18">
        <v>0.006076388888888889</v>
      </c>
      <c r="V34" s="18">
        <v>0.005555555555555556</v>
      </c>
      <c r="W34" s="18">
        <v>0.004050925925925926</v>
      </c>
      <c r="X34" s="18">
        <v>0.003425925925925926</v>
      </c>
      <c r="Y34" s="26">
        <v>0.004062499999999999</v>
      </c>
      <c r="Z34" s="18">
        <v>0.0035185185185185185</v>
      </c>
      <c r="AA34" s="18">
        <v>0.0032407407407407406</v>
      </c>
      <c r="AB34" s="18">
        <v>0.003009259259259259</v>
      </c>
      <c r="AC34" s="18">
        <v>0.002847222222222222</v>
      </c>
      <c r="AD34" s="18">
        <v>0.0025694444444444445</v>
      </c>
      <c r="AE34" s="26">
        <v>0.003414351851851852</v>
      </c>
      <c r="AF34" s="18">
        <v>0.0031712962962962958</v>
      </c>
      <c r="AG34" s="18">
        <v>0.002962962962962963</v>
      </c>
      <c r="AH34" s="18">
        <v>0.002777777777777778</v>
      </c>
      <c r="AI34" s="18">
        <v>0.002615740740740741</v>
      </c>
      <c r="AJ34" s="18">
        <v>0.0025694444444444445</v>
      </c>
      <c r="AK34" s="18">
        <v>0.0025694444444444445</v>
      </c>
      <c r="AL34" s="18">
        <v>0.0020833333333333333</v>
      </c>
      <c r="AM34" s="18">
        <v>0.0022916666666666667</v>
      </c>
      <c r="AN34" s="18">
        <v>0.0021064814814814813</v>
      </c>
      <c r="AO34" s="18">
        <v>0.0018518518518518517</v>
      </c>
      <c r="AP34" s="18">
        <v>0.001736111111111111</v>
      </c>
      <c r="AQ34" s="18">
        <v>0.001712962962962963</v>
      </c>
      <c r="AR34" s="18">
        <v>0.001550925925925926</v>
      </c>
      <c r="AS34" s="18">
        <v>0.0012037037037037038</v>
      </c>
      <c r="AT34" s="18">
        <v>0.0011574074074074073</v>
      </c>
      <c r="AU34" s="18">
        <v>0.0009490740740740741</v>
      </c>
      <c r="AV34" s="18">
        <v>0.0010185185185185186</v>
      </c>
      <c r="AW34" s="18">
        <v>0.0010185185185185186</v>
      </c>
    </row>
    <row r="35" spans="1:49" s="16" customFormat="1" ht="12.75">
      <c r="A35" s="16" t="s">
        <v>21</v>
      </c>
      <c r="B35" s="18">
        <v>0.0024537037037037036</v>
      </c>
      <c r="C35" s="18">
        <v>0.0017824074074074072</v>
      </c>
      <c r="D35" s="18">
        <v>0.0016666666666666668</v>
      </c>
      <c r="E35" s="18">
        <v>0.0015277777777777779</v>
      </c>
      <c r="F35" s="18">
        <v>0.001412037037037037</v>
      </c>
      <c r="G35" s="18">
        <v>0.0013194444444444443</v>
      </c>
      <c r="H35" s="18">
        <v>0.0012037037037037038</v>
      </c>
      <c r="I35" s="18">
        <v>0.0011342592592592591</v>
      </c>
      <c r="J35" s="18">
        <v>0.0010879629629629629</v>
      </c>
      <c r="K35" s="18">
        <v>0.0010185185185185186</v>
      </c>
      <c r="L35" s="18">
        <v>0.0008333333333333334</v>
      </c>
      <c r="M35" s="18">
        <v>0.0007638888888888889</v>
      </c>
      <c r="N35" s="18">
        <v>0.0007638888888888889</v>
      </c>
      <c r="O35" s="18">
        <v>0.0006944444444444445</v>
      </c>
      <c r="P35" s="18">
        <v>0.0006481481481481481</v>
      </c>
      <c r="Q35" s="18">
        <v>0.0006481481481481481</v>
      </c>
      <c r="R35" s="18">
        <v>0.000625</v>
      </c>
      <c r="S35" s="18">
        <v>0.0005787037037037038</v>
      </c>
      <c r="T35" s="18">
        <v>0.001990740740740741</v>
      </c>
      <c r="U35" s="18">
        <v>0.0017824074074074072</v>
      </c>
      <c r="V35" s="18">
        <v>0.0016203703703703703</v>
      </c>
      <c r="W35" s="18">
        <v>0.0015277777777777779</v>
      </c>
      <c r="X35" s="18">
        <v>0.0012731481481481483</v>
      </c>
      <c r="Y35" s="26">
        <v>0.0015162037037037036</v>
      </c>
      <c r="Z35" s="18">
        <v>0.0012962962962962963</v>
      </c>
      <c r="AA35" s="18">
        <v>0.0012037037037037038</v>
      </c>
      <c r="AB35" s="18">
        <v>0.0011111111111111111</v>
      </c>
      <c r="AC35" s="18">
        <v>0.0010416666666666667</v>
      </c>
      <c r="AD35" s="18">
        <v>0.0007407407407407407</v>
      </c>
      <c r="AE35" s="26">
        <v>0.001388888888888889</v>
      </c>
      <c r="AF35" s="18">
        <v>0.0011805555555555556</v>
      </c>
      <c r="AG35" s="18">
        <v>0.0010879629629629629</v>
      </c>
      <c r="AH35" s="18">
        <v>0.0009953703703703704</v>
      </c>
      <c r="AI35" s="18">
        <v>0.0009490740740740741</v>
      </c>
      <c r="AJ35" s="18">
        <v>0.0009490740740740741</v>
      </c>
      <c r="AK35" s="18">
        <v>0.0009259259259259259</v>
      </c>
      <c r="AL35" s="18">
        <v>0.0007638888888888889</v>
      </c>
      <c r="AM35" s="18">
        <v>0.0006712962962962962</v>
      </c>
      <c r="AN35" s="18">
        <v>0.000625</v>
      </c>
      <c r="AO35" s="18">
        <v>0.0005324074074074074</v>
      </c>
      <c r="AP35" s="18">
        <v>0.0008333333333333334</v>
      </c>
      <c r="AQ35" s="18">
        <v>0.0006481481481481481</v>
      </c>
      <c r="AR35" s="18">
        <v>0.0006018518518518519</v>
      </c>
      <c r="AS35" s="18">
        <v>0.0004629629629629629</v>
      </c>
      <c r="AT35" s="18">
        <v>0.0004629629629629629</v>
      </c>
      <c r="AU35" s="18">
        <v>0.00037037037037037035</v>
      </c>
      <c r="AV35" s="18">
        <v>0.0004166666666666667</v>
      </c>
      <c r="AW35" s="18">
        <v>0.0003935185185185185</v>
      </c>
    </row>
    <row r="36" spans="1:49" s="16" customFormat="1" ht="12.75">
      <c r="A36" s="16" t="s">
        <v>22</v>
      </c>
      <c r="B36" s="18">
        <v>0.004212962962962963</v>
      </c>
      <c r="C36" s="18">
        <v>0.0032407407407407406</v>
      </c>
      <c r="D36" s="18">
        <v>0.0030324074074074073</v>
      </c>
      <c r="E36" s="18">
        <v>0.002800925925925926</v>
      </c>
      <c r="F36" s="18">
        <v>0.0025694444444444445</v>
      </c>
      <c r="G36" s="18">
        <v>0.0024537037037037036</v>
      </c>
      <c r="H36" s="18">
        <v>0.0022453703703703702</v>
      </c>
      <c r="I36" s="18">
        <v>0.0021759259259259258</v>
      </c>
      <c r="J36" s="18">
        <v>0.001990740740740741</v>
      </c>
      <c r="K36" s="18">
        <v>0.0018750000000000001</v>
      </c>
      <c r="L36" s="18">
        <v>0.001967592592592593</v>
      </c>
      <c r="M36" s="18">
        <v>0.0017824074074074072</v>
      </c>
      <c r="N36" s="18">
        <v>0.0017824074074074072</v>
      </c>
      <c r="O36" s="18">
        <v>0.0016435185185185183</v>
      </c>
      <c r="P36" s="18">
        <v>0.001412037037037037</v>
      </c>
      <c r="Q36" s="18">
        <v>0.0014583333333333334</v>
      </c>
      <c r="R36" s="18">
        <v>0.001365740740740741</v>
      </c>
      <c r="S36" s="18">
        <v>0.0012962962962962963</v>
      </c>
      <c r="T36" s="18">
        <v>0.0036342592592592594</v>
      </c>
      <c r="U36" s="18">
        <v>0.0032870370370370367</v>
      </c>
      <c r="V36" s="18">
        <v>0.0030324074074074073</v>
      </c>
      <c r="W36" s="18">
        <v>0.002870370370370371</v>
      </c>
      <c r="X36" s="18">
        <v>0.0024305555555555556</v>
      </c>
      <c r="Y36" s="26">
        <v>0.002777777777777778</v>
      </c>
      <c r="Z36" s="18">
        <v>0.0025</v>
      </c>
      <c r="AA36" s="18">
        <v>0.002337962962962963</v>
      </c>
      <c r="AB36" s="18">
        <v>0.002199074074074074</v>
      </c>
      <c r="AC36" s="18">
        <v>0.0020833333333333333</v>
      </c>
      <c r="AD36" s="18">
        <v>0.0018518518518518517</v>
      </c>
      <c r="AE36" s="26">
        <v>0.0024074074074074076</v>
      </c>
      <c r="AF36" s="18">
        <v>0.0022685185185185182</v>
      </c>
      <c r="AG36" s="18">
        <v>0.0021064814814814813</v>
      </c>
      <c r="AH36" s="18">
        <v>0.001990740740740741</v>
      </c>
      <c r="AI36" s="18">
        <v>0.0018981481481481482</v>
      </c>
      <c r="AJ36" s="18">
        <v>0.001712962962962963</v>
      </c>
      <c r="AK36" s="18">
        <v>0.001712962962962963</v>
      </c>
      <c r="AL36" s="18">
        <v>0.001412037037037037</v>
      </c>
      <c r="AM36" s="18">
        <v>0.0016203703703703703</v>
      </c>
      <c r="AN36" s="18">
        <v>0.001388888888888889</v>
      </c>
      <c r="AO36" s="18">
        <v>0.0012037037037037038</v>
      </c>
      <c r="AP36" s="18">
        <v>0.0015277777777777779</v>
      </c>
      <c r="AQ36" s="18">
        <v>0.0015277777777777779</v>
      </c>
      <c r="AR36" s="18">
        <v>0.001365740740740741</v>
      </c>
      <c r="AS36" s="18">
        <v>0.0010185185185185186</v>
      </c>
      <c r="AT36" s="18">
        <v>0.0009259259259259259</v>
      </c>
      <c r="AU36" s="18">
        <v>0.000787037037037037</v>
      </c>
      <c r="AV36" s="18">
        <v>0.0008564814814814815</v>
      </c>
      <c r="AW36" s="18">
        <v>0.0008217592592592592</v>
      </c>
    </row>
    <row r="37" spans="1:49" s="23" customFormat="1" ht="15.75">
      <c r="A37" s="21" t="s">
        <v>64</v>
      </c>
      <c r="B37" s="22">
        <f aca="true" t="shared" si="6" ref="B37:L37">GEOMEAN(1/B29,1/B30,1/B31,1/B32,1/B33,1/B34,1/B35,1/B36)*0.171760053113941</f>
        <v>28.49658944298076</v>
      </c>
      <c r="C37" s="22">
        <f>GEOMEAN(1/C29,1/C30,1/C31,1/C32,1/C33,1/C34,1/C35,1/C36)*0.171760053113941</f>
        <v>42.16023158063614</v>
      </c>
      <c r="D37" s="22">
        <f t="shared" si="6"/>
        <v>45.389155983308186</v>
      </c>
      <c r="E37" s="22">
        <f t="shared" si="6"/>
        <v>49.37510179804712</v>
      </c>
      <c r="F37" s="22">
        <f t="shared" si="6"/>
        <v>54.089614271290856</v>
      </c>
      <c r="G37" s="22">
        <f t="shared" si="6"/>
        <v>57.40573974257633</v>
      </c>
      <c r="H37" s="22">
        <f t="shared" si="6"/>
        <v>62.34148792561578</v>
      </c>
      <c r="I37" s="22">
        <f t="shared" si="6"/>
        <v>65.45806488335091</v>
      </c>
      <c r="J37" s="22">
        <f t="shared" si="6"/>
        <v>69.87994964359946</v>
      </c>
      <c r="K37" s="22">
        <f t="shared" si="6"/>
        <v>74.35777517292539</v>
      </c>
      <c r="L37" s="22">
        <f t="shared" si="6"/>
        <v>73.11571940412901</v>
      </c>
      <c r="M37" s="22">
        <f aca="true" t="shared" si="7" ref="M37:AR37">GEOMEAN(1/M29,1/M30,1/M31,1/M32,1/M33,1/M34,1/M35,1/M36)*0.171760053113941</f>
        <v>81.73749467452845</v>
      </c>
      <c r="N37" s="22">
        <f t="shared" si="7"/>
        <v>85.34128319221402</v>
      </c>
      <c r="O37" s="22">
        <f t="shared" si="7"/>
        <v>94.68425664448529</v>
      </c>
      <c r="P37" s="22">
        <f t="shared" si="7"/>
        <v>98.85886268105108</v>
      </c>
      <c r="Q37" s="22">
        <f t="shared" si="7"/>
        <v>102.12575965878298</v>
      </c>
      <c r="R37" s="22">
        <f t="shared" si="7"/>
        <v>108.168476867475</v>
      </c>
      <c r="S37" s="22">
        <f t="shared" si="7"/>
        <v>115.93796440438193</v>
      </c>
      <c r="T37" s="22">
        <f t="shared" si="7"/>
        <v>32.64345388713466</v>
      </c>
      <c r="U37" s="22">
        <f>GEOMEAN(1/U29,1/U30,1/U31,1/U32,1/U33,1/U34,1/U35,1/U36)*0.171760053113941</f>
        <v>35.96404154420934</v>
      </c>
      <c r="V37" s="22">
        <f>GEOMEAN(1/V29,1/V30,1/V31,1/V32,1/V33,1/V34,1/V35,1/V36)*0.171760053113941</f>
        <v>39.952958587319756</v>
      </c>
      <c r="W37" s="22">
        <f t="shared" si="7"/>
        <v>47.11248778512849</v>
      </c>
      <c r="X37" s="22">
        <f t="shared" si="7"/>
        <v>56.41107339592021</v>
      </c>
      <c r="Y37" s="22">
        <f t="shared" si="7"/>
        <v>50.00718366585671</v>
      </c>
      <c r="Z37" s="22">
        <f t="shared" si="7"/>
        <v>55.64849978676165</v>
      </c>
      <c r="AA37" s="22">
        <f t="shared" si="7"/>
        <v>60.714368866842435</v>
      </c>
      <c r="AB37" s="22">
        <f t="shared" si="7"/>
        <v>65.5189861093467</v>
      </c>
      <c r="AC37" s="22">
        <f t="shared" si="7"/>
        <v>69.92970602451805</v>
      </c>
      <c r="AD37" s="22">
        <f>GEOMEAN(1/AD29,1/AD30,1/AD31,1/AD32,1/AD33,1/AD34,1/AD35,1/AD36)*0.171760053113941</f>
        <v>80.88234098471986</v>
      </c>
      <c r="AE37" s="22">
        <f t="shared" si="7"/>
        <v>57.32606146172572</v>
      </c>
      <c r="AF37" s="22">
        <f t="shared" si="7"/>
        <v>62.430560726204526</v>
      </c>
      <c r="AG37" s="22">
        <f t="shared" si="7"/>
        <v>67.77507898366979</v>
      </c>
      <c r="AH37" s="22">
        <f t="shared" si="7"/>
        <v>72.88187033465117</v>
      </c>
      <c r="AI37" s="22">
        <f t="shared" si="7"/>
        <v>77.95104173444922</v>
      </c>
      <c r="AJ37" s="22">
        <f t="shared" si="7"/>
        <v>76.80892457097488</v>
      </c>
      <c r="AK37" s="22">
        <f t="shared" si="7"/>
        <v>77.26204676021507</v>
      </c>
      <c r="AL37" s="22">
        <f t="shared" si="7"/>
        <v>95.63882950328593</v>
      </c>
      <c r="AM37" s="22">
        <f t="shared" si="7"/>
        <v>87.7150097045822</v>
      </c>
      <c r="AN37" s="22">
        <f t="shared" si="7"/>
        <v>95.39340296621877</v>
      </c>
      <c r="AO37" s="22">
        <f t="shared" si="7"/>
        <v>111.14168082589678</v>
      </c>
      <c r="AP37" s="22">
        <f t="shared" si="7"/>
        <v>99.99999999999972</v>
      </c>
      <c r="AQ37" s="22">
        <f t="shared" si="7"/>
        <v>104.8474006236507</v>
      </c>
      <c r="AR37" s="22">
        <f t="shared" si="7"/>
        <v>114.21538817370214</v>
      </c>
      <c r="AS37" s="22">
        <f>GEOMEAN(1/AS29,1/AS30,1/AS31,1/AS32,1/AS33,1/AS34,1/AS35,1/AS36)*0.171760053113941</f>
        <v>146.23472516754768</v>
      </c>
      <c r="AT37" s="22">
        <f>GEOMEAN(1/AT29,1/AT30,1/AT31,1/AT32,1/AT33,1/AT34,1/AT35,1/AT36)*0.171760053113941</f>
        <v>144.27644043512518</v>
      </c>
      <c r="AU37" s="22">
        <f>GEOMEAN(1/AU29,1/AU30,1/AU31,1/AU32,1/AU33,1/AU34,1/AU35,1/AU36)*0.171760053113941</f>
        <v>177.39718598394973</v>
      </c>
      <c r="AV37" s="22">
        <f>GEOMEAN(1/AV29,1/AV30,1/AV31,1/AV32,1/AV33,1/AV34,1/AV35,1/AV36)*0.171760053113941</f>
        <v>158.70681693634225</v>
      </c>
      <c r="AW37" s="22">
        <f>GEOMEAN(1/AW29,1/AW30,1/AW31,1/AW32,1/AW33,1/AW34,1/AW35,1/AW36)*0.171760053113941</f>
        <v>166.40440782022816</v>
      </c>
    </row>
    <row r="38" spans="1:49" s="3" customFormat="1" ht="20.25">
      <c r="A38" s="2" t="s">
        <v>84</v>
      </c>
      <c r="B38" s="12" t="s">
        <v>76</v>
      </c>
      <c r="C38" s="12" t="s">
        <v>76</v>
      </c>
      <c r="D38" s="12" t="s">
        <v>76</v>
      </c>
      <c r="E38" s="12" t="s">
        <v>76</v>
      </c>
      <c r="F38" s="12" t="s">
        <v>76</v>
      </c>
      <c r="G38" s="12" t="s">
        <v>76</v>
      </c>
      <c r="H38" s="12" t="s">
        <v>76</v>
      </c>
      <c r="I38" s="12" t="s">
        <v>76</v>
      </c>
      <c r="J38" s="12" t="s">
        <v>76</v>
      </c>
      <c r="K38" s="12" t="s">
        <v>76</v>
      </c>
      <c r="L38" s="12" t="s">
        <v>76</v>
      </c>
      <c r="M38" s="12" t="s">
        <v>76</v>
      </c>
      <c r="N38" s="12" t="s">
        <v>76</v>
      </c>
      <c r="O38" s="12" t="s">
        <v>76</v>
      </c>
      <c r="P38" s="12" t="s">
        <v>76</v>
      </c>
      <c r="Q38" s="12" t="s">
        <v>76</v>
      </c>
      <c r="R38" s="12" t="s">
        <v>76</v>
      </c>
      <c r="S38" s="12" t="s">
        <v>76</v>
      </c>
      <c r="T38" s="12" t="s">
        <v>76</v>
      </c>
      <c r="U38" s="12" t="s">
        <v>76</v>
      </c>
      <c r="V38" s="12" t="s">
        <v>76</v>
      </c>
      <c r="W38" s="12" t="s">
        <v>76</v>
      </c>
      <c r="X38" s="12" t="s">
        <v>76</v>
      </c>
      <c r="Y38" s="12" t="s">
        <v>76</v>
      </c>
      <c r="Z38" s="12" t="s">
        <v>76</v>
      </c>
      <c r="AA38" s="12" t="s">
        <v>76</v>
      </c>
      <c r="AB38" s="12" t="s">
        <v>76</v>
      </c>
      <c r="AC38" s="12" t="s">
        <v>76</v>
      </c>
      <c r="AD38" s="12" t="s">
        <v>76</v>
      </c>
      <c r="AE38" s="12" t="s">
        <v>76</v>
      </c>
      <c r="AF38" s="12" t="s">
        <v>76</v>
      </c>
      <c r="AG38" s="12" t="s">
        <v>76</v>
      </c>
      <c r="AH38" s="12" t="s">
        <v>76</v>
      </c>
      <c r="AI38" s="12" t="s">
        <v>76</v>
      </c>
      <c r="AJ38" s="12" t="s">
        <v>76</v>
      </c>
      <c r="AK38" s="12" t="s">
        <v>76</v>
      </c>
      <c r="AL38" s="12" t="s">
        <v>76</v>
      </c>
      <c r="AM38" s="12" t="s">
        <v>76</v>
      </c>
      <c r="AN38" s="12" t="s">
        <v>76</v>
      </c>
      <c r="AO38" s="12" t="s">
        <v>76</v>
      </c>
      <c r="AP38" s="12" t="s">
        <v>76</v>
      </c>
      <c r="AQ38" s="12" t="s">
        <v>76</v>
      </c>
      <c r="AR38" s="12" t="s">
        <v>76</v>
      </c>
      <c r="AS38" s="12" t="s">
        <v>76</v>
      </c>
      <c r="AT38" s="12" t="s">
        <v>76</v>
      </c>
      <c r="AU38" s="12" t="s">
        <v>76</v>
      </c>
      <c r="AV38" s="12" t="s">
        <v>76</v>
      </c>
      <c r="AW38" s="12" t="s">
        <v>76</v>
      </c>
    </row>
    <row r="39" spans="1:49" s="3" customFormat="1" ht="15.75">
      <c r="A39" s="4" t="s">
        <v>23</v>
      </c>
      <c r="B39" s="10">
        <v>0.01999492063</v>
      </c>
      <c r="C39" s="10">
        <v>0.01977305716</v>
      </c>
      <c r="D39" s="10">
        <v>0.02088685732</v>
      </c>
      <c r="E39" s="10">
        <v>0.02305294748</v>
      </c>
      <c r="F39" s="10">
        <v>0.02494246058</v>
      </c>
      <c r="G39" s="10">
        <v>0.02702294277</v>
      </c>
      <c r="H39" s="10">
        <v>0.02935186996</v>
      </c>
      <c r="I39" s="10">
        <v>0.03124014898</v>
      </c>
      <c r="J39" s="10">
        <v>0.0329291904</v>
      </c>
      <c r="K39" s="10">
        <v>0.03511942761</v>
      </c>
      <c r="L39" s="10">
        <v>0.02328008959</v>
      </c>
      <c r="M39" s="10">
        <v>0.02654737935</v>
      </c>
      <c r="N39" s="10">
        <v>0.02297660174</v>
      </c>
      <c r="O39" s="10">
        <v>0.02581660045</v>
      </c>
      <c r="P39" s="10">
        <v>0.03696966835</v>
      </c>
      <c r="Q39" s="10">
        <v>0.03417018189</v>
      </c>
      <c r="R39" s="10">
        <v>0.03647089776</v>
      </c>
      <c r="S39" s="10">
        <v>0.03885747538</v>
      </c>
      <c r="T39" s="10">
        <v>0.01671299754</v>
      </c>
      <c r="U39" s="10">
        <v>0.018987796795</v>
      </c>
      <c r="V39" s="10">
        <v>0.02119659605</v>
      </c>
      <c r="W39" s="10">
        <v>0.01410992918</v>
      </c>
      <c r="X39" s="10">
        <v>0.01731200814</v>
      </c>
      <c r="Y39" s="10">
        <v>0.0166</v>
      </c>
      <c r="Z39" s="10">
        <v>0.01675534973</v>
      </c>
      <c r="AA39" s="10">
        <v>0.01813280984</v>
      </c>
      <c r="AB39" s="10">
        <v>0.01991883453</v>
      </c>
      <c r="AC39" s="10">
        <v>0.0215369892</v>
      </c>
      <c r="AD39" s="10">
        <v>0.02408662614</v>
      </c>
      <c r="AE39" s="10">
        <v>0.0172</v>
      </c>
      <c r="AF39" s="10">
        <v>0.01914967776</v>
      </c>
      <c r="AG39" s="10">
        <v>0.02103026321</v>
      </c>
      <c r="AH39" s="10">
        <v>0.02299874186</v>
      </c>
      <c r="AI39" s="10">
        <v>0.02439933215</v>
      </c>
      <c r="AJ39" s="10">
        <v>0.02264366091</v>
      </c>
      <c r="AK39" s="10">
        <v>0.022097129</v>
      </c>
      <c r="AL39" s="10">
        <v>0.02850887333</v>
      </c>
      <c r="AM39" s="10">
        <v>0.02464644932</v>
      </c>
      <c r="AN39" s="10">
        <v>0.02619468196</v>
      </c>
      <c r="AO39" s="10">
        <v>0.03122402963</v>
      </c>
      <c r="AP39" s="10">
        <v>0.0231081941</v>
      </c>
      <c r="AQ39" s="10">
        <v>0.02274658405</v>
      </c>
      <c r="AR39" s="10">
        <v>0.02450243054</v>
      </c>
      <c r="AS39" s="10">
        <v>0.03141850606</v>
      </c>
      <c r="AT39" s="10">
        <v>0.0376</v>
      </c>
      <c r="AU39" s="10">
        <v>0.04528255426</v>
      </c>
      <c r="AV39" s="10">
        <v>0.04007565881</v>
      </c>
      <c r="AW39" s="10">
        <v>0.0424883088</v>
      </c>
    </row>
    <row r="40" spans="1:49" s="3" customFormat="1" ht="15.75">
      <c r="A40" s="4" t="s">
        <v>24</v>
      </c>
      <c r="B40" s="12" t="s">
        <v>76</v>
      </c>
      <c r="C40" s="12" t="s">
        <v>76</v>
      </c>
      <c r="D40" s="12" t="s">
        <v>76</v>
      </c>
      <c r="E40" s="12" t="s">
        <v>76</v>
      </c>
      <c r="F40" s="12" t="s">
        <v>76</v>
      </c>
      <c r="G40" s="12" t="s">
        <v>76</v>
      </c>
      <c r="H40" s="12" t="s">
        <v>76</v>
      </c>
      <c r="I40" s="12" t="s">
        <v>76</v>
      </c>
      <c r="J40" s="12" t="s">
        <v>76</v>
      </c>
      <c r="K40" s="12" t="s">
        <v>76</v>
      </c>
      <c r="L40" s="12" t="s">
        <v>76</v>
      </c>
      <c r="M40" s="12" t="s">
        <v>76</v>
      </c>
      <c r="N40" s="12" t="s">
        <v>76</v>
      </c>
      <c r="O40" s="12" t="s">
        <v>76</v>
      </c>
      <c r="P40" s="12" t="s">
        <v>76</v>
      </c>
      <c r="Q40" s="12" t="s">
        <v>76</v>
      </c>
      <c r="R40" s="12" t="s">
        <v>76</v>
      </c>
      <c r="S40" s="12" t="s">
        <v>76</v>
      </c>
      <c r="T40" s="12" t="s">
        <v>76</v>
      </c>
      <c r="U40" s="12" t="s">
        <v>76</v>
      </c>
      <c r="V40" s="12" t="s">
        <v>76</v>
      </c>
      <c r="W40" s="12" t="s">
        <v>76</v>
      </c>
      <c r="X40" s="12" t="s">
        <v>76</v>
      </c>
      <c r="Y40" s="12" t="s">
        <v>76</v>
      </c>
      <c r="Z40" s="12" t="s">
        <v>76</v>
      </c>
      <c r="AA40" s="12" t="s">
        <v>76</v>
      </c>
      <c r="AB40" s="12" t="s">
        <v>76</v>
      </c>
      <c r="AC40" s="12" t="s">
        <v>76</v>
      </c>
      <c r="AD40" s="12" t="s">
        <v>76</v>
      </c>
      <c r="AE40" s="12" t="s">
        <v>76</v>
      </c>
      <c r="AF40" s="12" t="s">
        <v>76</v>
      </c>
      <c r="AG40" s="12" t="s">
        <v>76</v>
      </c>
      <c r="AH40" s="12" t="s">
        <v>76</v>
      </c>
      <c r="AI40" s="12" t="s">
        <v>76</v>
      </c>
      <c r="AJ40" s="12" t="s">
        <v>76</v>
      </c>
      <c r="AK40" s="12" t="s">
        <v>76</v>
      </c>
      <c r="AL40" s="12" t="s">
        <v>76</v>
      </c>
      <c r="AM40" s="12" t="s">
        <v>76</v>
      </c>
      <c r="AN40" s="12" t="s">
        <v>76</v>
      </c>
      <c r="AO40" s="12" t="s">
        <v>76</v>
      </c>
      <c r="AP40" s="12" t="s">
        <v>76</v>
      </c>
      <c r="AQ40" s="12" t="s">
        <v>76</v>
      </c>
      <c r="AR40" s="12" t="s">
        <v>76</v>
      </c>
      <c r="AS40" s="12" t="s">
        <v>76</v>
      </c>
      <c r="AT40" s="12" t="s">
        <v>76</v>
      </c>
      <c r="AU40" s="12" t="s">
        <v>76</v>
      </c>
      <c r="AV40" s="12" t="s">
        <v>76</v>
      </c>
      <c r="AW40" s="12" t="s">
        <v>76</v>
      </c>
    </row>
    <row r="41" spans="1:49" s="3" customFormat="1" ht="12.75">
      <c r="A41" s="3" t="s">
        <v>25</v>
      </c>
      <c r="B41" s="10">
        <v>1.003</v>
      </c>
      <c r="C41" s="10">
        <v>1.45</v>
      </c>
      <c r="D41" s="10">
        <v>1.613</v>
      </c>
      <c r="E41" s="10">
        <v>1.721</v>
      </c>
      <c r="F41" s="10">
        <v>1.872</v>
      </c>
      <c r="G41" s="10">
        <v>1.967</v>
      </c>
      <c r="H41" s="10">
        <v>2.144</v>
      </c>
      <c r="I41" s="10">
        <v>2.232</v>
      </c>
      <c r="J41" s="10">
        <v>2.473</v>
      </c>
      <c r="K41" s="10">
        <v>2.62</v>
      </c>
      <c r="L41" s="10">
        <v>2.54</v>
      </c>
      <c r="M41" s="10">
        <v>2.833</v>
      </c>
      <c r="N41" s="10">
        <v>2.732</v>
      </c>
      <c r="O41" s="10">
        <v>3.016</v>
      </c>
      <c r="P41" s="10">
        <v>3.523</v>
      </c>
      <c r="Q41" s="10">
        <v>3.376</v>
      </c>
      <c r="R41" s="10">
        <v>3.563</v>
      </c>
      <c r="S41" s="10">
        <v>3.826</v>
      </c>
      <c r="T41" s="10">
        <v>1.393</v>
      </c>
      <c r="U41" s="10">
        <v>1.5295</v>
      </c>
      <c r="V41" s="10">
        <v>1.667</v>
      </c>
      <c r="W41" s="10">
        <v>1.672</v>
      </c>
      <c r="X41" s="10">
        <v>1.94</v>
      </c>
      <c r="Y41" s="10">
        <v>1.9821</v>
      </c>
      <c r="Z41" s="10">
        <v>2.0867</v>
      </c>
      <c r="AA41" s="10">
        <v>2.146</v>
      </c>
      <c r="AB41" s="10">
        <v>2.303</v>
      </c>
      <c r="AC41" s="10">
        <v>2.419</v>
      </c>
      <c r="AD41" s="10">
        <v>2.692</v>
      </c>
      <c r="AE41" s="10">
        <v>2.134</v>
      </c>
      <c r="AF41" s="10">
        <v>2.278</v>
      </c>
      <c r="AG41" s="10">
        <v>2.433</v>
      </c>
      <c r="AH41" s="10">
        <v>2.611</v>
      </c>
      <c r="AI41" s="10">
        <v>2.758</v>
      </c>
      <c r="AJ41" s="10">
        <v>2.925</v>
      </c>
      <c r="AK41" s="10">
        <v>2.9</v>
      </c>
      <c r="AL41" s="10">
        <v>3.541</v>
      </c>
      <c r="AM41" s="10">
        <v>3.043</v>
      </c>
      <c r="AN41" s="10">
        <v>3.411</v>
      </c>
      <c r="AO41" s="10">
        <v>3.926</v>
      </c>
      <c r="AP41" s="10">
        <v>3.276</v>
      </c>
      <c r="AQ41" s="10">
        <v>3.11</v>
      </c>
      <c r="AR41" s="10">
        <v>3.476</v>
      </c>
      <c r="AS41" s="10">
        <v>4.532</v>
      </c>
      <c r="AT41" s="10">
        <v>4.095</v>
      </c>
      <c r="AU41" s="10">
        <v>5.434</v>
      </c>
      <c r="AV41" s="10">
        <v>4.886</v>
      </c>
      <c r="AW41" s="10">
        <v>5.042</v>
      </c>
    </row>
    <row r="42" spans="1:49" s="3" customFormat="1" ht="12.75">
      <c r="A42" s="3" t="s">
        <v>26</v>
      </c>
      <c r="B42" s="10">
        <v>0.583724782115046</v>
      </c>
      <c r="C42" s="10">
        <v>0.732490217634649</v>
      </c>
      <c r="D42" s="10">
        <v>0.788066887536456</v>
      </c>
      <c r="E42" s="10">
        <v>0.849053849588813</v>
      </c>
      <c r="F42" s="10">
        <v>0.928716950152204</v>
      </c>
      <c r="G42" s="10">
        <v>0.985684994334455</v>
      </c>
      <c r="H42" s="10">
        <v>1.06202847158293</v>
      </c>
      <c r="I42" s="10">
        <v>1.11300124375022</v>
      </c>
      <c r="J42" s="10">
        <v>1.24615155291749</v>
      </c>
      <c r="K42" s="10">
        <v>1.32535065173734</v>
      </c>
      <c r="L42" s="10">
        <v>0.99751119738777</v>
      </c>
      <c r="M42" s="10">
        <v>1.12198770682405</v>
      </c>
      <c r="N42" s="10">
        <v>1.0249673617328</v>
      </c>
      <c r="O42" s="10">
        <v>1.13589838364658</v>
      </c>
      <c r="P42" s="10">
        <v>1.43279312651966</v>
      </c>
      <c r="Q42" s="10">
        <v>1.33367426685453</v>
      </c>
      <c r="R42" s="10">
        <v>1.42129552108017</v>
      </c>
      <c r="S42" s="10">
        <v>1.51828365375529</v>
      </c>
      <c r="T42" s="10">
        <v>0.638482690941607</v>
      </c>
      <c r="U42" s="10">
        <v>0.694815844793122</v>
      </c>
      <c r="V42" s="10">
        <v>0.750953020044083</v>
      </c>
      <c r="W42" s="10">
        <v>0.636822898673591</v>
      </c>
      <c r="X42" s="10">
        <v>0.745090029454613</v>
      </c>
      <c r="Y42" s="10">
        <v>0.8033</v>
      </c>
      <c r="Z42" s="10">
        <v>0.829323331468161</v>
      </c>
      <c r="AA42" s="10">
        <v>0.851235785553332</v>
      </c>
      <c r="AB42" s="10">
        <v>0.912740488050889</v>
      </c>
      <c r="AC42" s="10">
        <v>0.973026617620027</v>
      </c>
      <c r="AD42" s="10">
        <v>1.11409831311533</v>
      </c>
      <c r="AE42" s="10">
        <v>0.8532</v>
      </c>
      <c r="AF42" s="10">
        <v>0.923377272147963</v>
      </c>
      <c r="AG42" s="10">
        <v>0.999862352322057</v>
      </c>
      <c r="AH42" s="10">
        <v>1.07575730549522</v>
      </c>
      <c r="AI42" s="10">
        <v>1.1471427576405</v>
      </c>
      <c r="AJ42" s="10">
        <v>1.18295558048608</v>
      </c>
      <c r="AK42" s="10">
        <v>1.20280920783931</v>
      </c>
      <c r="AL42" s="10">
        <v>1.49099431043818</v>
      </c>
      <c r="AM42" s="10">
        <v>1.24470911703171</v>
      </c>
      <c r="AN42" s="10">
        <v>1.37333091494635</v>
      </c>
      <c r="AO42" s="10">
        <v>1.61626403240648</v>
      </c>
      <c r="AP42" s="10">
        <v>1.1987079086253</v>
      </c>
      <c r="AQ42" s="10">
        <v>1.11406970604091</v>
      </c>
      <c r="AR42" s="10">
        <v>1.25059169351427</v>
      </c>
      <c r="AS42" s="10">
        <v>1.64516900435185</v>
      </c>
      <c r="AT42" s="10">
        <v>1.5484</v>
      </c>
      <c r="AU42" s="10">
        <v>1.85197995772021</v>
      </c>
      <c r="AV42" s="10">
        <v>1.65012874141042</v>
      </c>
      <c r="AW42" s="10">
        <v>1.7108439288951</v>
      </c>
    </row>
    <row r="43" spans="1:49" s="3" customFormat="1" ht="15.75">
      <c r="A43" s="4" t="s">
        <v>27</v>
      </c>
      <c r="B43" s="12" t="s">
        <v>76</v>
      </c>
      <c r="C43" s="12" t="s">
        <v>76</v>
      </c>
      <c r="D43" s="12" t="s">
        <v>76</v>
      </c>
      <c r="E43" s="12" t="s">
        <v>76</v>
      </c>
      <c r="F43" s="12" t="s">
        <v>76</v>
      </c>
      <c r="G43" s="12" t="s">
        <v>76</v>
      </c>
      <c r="H43" s="12" t="s">
        <v>76</v>
      </c>
      <c r="I43" s="12" t="s">
        <v>76</v>
      </c>
      <c r="J43" s="12" t="s">
        <v>76</v>
      </c>
      <c r="K43" s="12" t="s">
        <v>76</v>
      </c>
      <c r="L43" s="12" t="s">
        <v>76</v>
      </c>
      <c r="M43" s="12" t="s">
        <v>76</v>
      </c>
      <c r="N43" s="12" t="s">
        <v>76</v>
      </c>
      <c r="O43" s="12" t="s">
        <v>76</v>
      </c>
      <c r="P43" s="12" t="s">
        <v>76</v>
      </c>
      <c r="Q43" s="12" t="s">
        <v>76</v>
      </c>
      <c r="R43" s="12" t="s">
        <v>76</v>
      </c>
      <c r="S43" s="12" t="s">
        <v>76</v>
      </c>
      <c r="T43" s="12" t="s">
        <v>76</v>
      </c>
      <c r="U43" s="12" t="s">
        <v>76</v>
      </c>
      <c r="V43" s="12" t="s">
        <v>76</v>
      </c>
      <c r="W43" s="12" t="s">
        <v>76</v>
      </c>
      <c r="X43" s="12" t="s">
        <v>76</v>
      </c>
      <c r="Y43" s="12" t="s">
        <v>76</v>
      </c>
      <c r="Z43" s="12" t="s">
        <v>76</v>
      </c>
      <c r="AA43" s="12" t="s">
        <v>76</v>
      </c>
      <c r="AB43" s="12" t="s">
        <v>76</v>
      </c>
      <c r="AC43" s="12" t="s">
        <v>76</v>
      </c>
      <c r="AD43" s="12" t="s">
        <v>76</v>
      </c>
      <c r="AE43" s="12" t="s">
        <v>76</v>
      </c>
      <c r="AF43" s="12" t="s">
        <v>76</v>
      </c>
      <c r="AG43" s="12" t="s">
        <v>76</v>
      </c>
      <c r="AH43" s="12" t="s">
        <v>76</v>
      </c>
      <c r="AI43" s="12" t="s">
        <v>76</v>
      </c>
      <c r="AJ43" s="12" t="s">
        <v>76</v>
      </c>
      <c r="AK43" s="12" t="s">
        <v>76</v>
      </c>
      <c r="AL43" s="12" t="s">
        <v>76</v>
      </c>
      <c r="AM43" s="12" t="s">
        <v>76</v>
      </c>
      <c r="AN43" s="12" t="s">
        <v>76</v>
      </c>
      <c r="AO43" s="12" t="s">
        <v>76</v>
      </c>
      <c r="AP43" s="12" t="s">
        <v>76</v>
      </c>
      <c r="AQ43" s="12" t="s">
        <v>76</v>
      </c>
      <c r="AR43" s="12" t="s">
        <v>76</v>
      </c>
      <c r="AS43" s="12" t="s">
        <v>76</v>
      </c>
      <c r="AT43" s="12" t="s">
        <v>76</v>
      </c>
      <c r="AU43" s="12" t="s">
        <v>76</v>
      </c>
      <c r="AV43" s="12" t="s">
        <v>76</v>
      </c>
      <c r="AW43" s="12" t="s">
        <v>76</v>
      </c>
    </row>
    <row r="44" spans="1:49" s="3" customFormat="1" ht="12.75">
      <c r="A44" s="3" t="s">
        <v>28</v>
      </c>
      <c r="B44" s="10">
        <v>0.3526</v>
      </c>
      <c r="C44" s="10">
        <v>0.1906</v>
      </c>
      <c r="D44" s="10">
        <v>0.1862</v>
      </c>
      <c r="E44" s="10">
        <v>0.1758</v>
      </c>
      <c r="F44" s="10">
        <v>0.1587</v>
      </c>
      <c r="G44" s="10">
        <v>0.1506</v>
      </c>
      <c r="H44" s="10">
        <v>0.1399</v>
      </c>
      <c r="I44" s="10">
        <v>0.1359</v>
      </c>
      <c r="J44" s="10">
        <v>0.1235</v>
      </c>
      <c r="K44" s="10">
        <v>0.1155</v>
      </c>
      <c r="L44" s="10">
        <v>0.103</v>
      </c>
      <c r="M44" s="10">
        <v>0.094</v>
      </c>
      <c r="N44" s="10">
        <v>0.068</v>
      </c>
      <c r="O44" s="10">
        <v>0.0607</v>
      </c>
      <c r="P44" s="10">
        <v>0.0532</v>
      </c>
      <c r="Q44" s="10">
        <v>0.0527</v>
      </c>
      <c r="R44" s="10">
        <v>0.0496</v>
      </c>
      <c r="S44" s="10">
        <v>0.0468</v>
      </c>
      <c r="T44" s="10">
        <v>0.188</v>
      </c>
      <c r="U44" s="10">
        <v>0.1707</v>
      </c>
      <c r="V44" s="10">
        <v>0.1559</v>
      </c>
      <c r="W44" s="10">
        <v>0.1422</v>
      </c>
      <c r="X44" s="10">
        <v>0.1276</v>
      </c>
      <c r="Y44" s="10">
        <v>0.1177</v>
      </c>
      <c r="Z44" s="10">
        <v>0.1125</v>
      </c>
      <c r="AA44" s="10">
        <v>0.1061</v>
      </c>
      <c r="AB44" s="10">
        <v>0.0996</v>
      </c>
      <c r="AC44" s="10">
        <v>0.0951</v>
      </c>
      <c r="AD44" s="10">
        <v>0.0888</v>
      </c>
      <c r="AE44" s="10">
        <v>0.1075</v>
      </c>
      <c r="AF44" s="10">
        <v>0.1015</v>
      </c>
      <c r="AG44" s="10">
        <v>0.0955</v>
      </c>
      <c r="AH44" s="10">
        <v>0.0905</v>
      </c>
      <c r="AI44" s="10">
        <v>0.0861</v>
      </c>
      <c r="AJ44" s="10">
        <v>0.0717</v>
      </c>
      <c r="AK44" s="10">
        <v>0.0731</v>
      </c>
      <c r="AL44" s="10">
        <v>0.0594</v>
      </c>
      <c r="AM44" s="10">
        <v>0.0753</v>
      </c>
      <c r="AN44" s="10">
        <v>0.0597</v>
      </c>
      <c r="AO44" s="10">
        <v>0.051</v>
      </c>
      <c r="AP44" s="10">
        <v>0.061592378074180394</v>
      </c>
      <c r="AQ44" s="10">
        <v>0.0686</v>
      </c>
      <c r="AR44" s="10">
        <v>0.0588</v>
      </c>
      <c r="AS44" s="10">
        <v>0.0438</v>
      </c>
      <c r="AT44" s="10">
        <v>0.0439</v>
      </c>
      <c r="AU44" s="10">
        <v>0.0326</v>
      </c>
      <c r="AV44" s="10">
        <v>0.0359</v>
      </c>
      <c r="AW44" s="10">
        <v>0.0361</v>
      </c>
    </row>
    <row r="45" spans="1:49" s="3" customFormat="1" ht="12.75">
      <c r="A45" s="3" t="s">
        <v>29</v>
      </c>
      <c r="B45" s="10">
        <v>0.4125</v>
      </c>
      <c r="C45" s="10">
        <v>0.2233</v>
      </c>
      <c r="D45" s="10">
        <v>0.2078</v>
      </c>
      <c r="E45" s="10">
        <v>0.1955</v>
      </c>
      <c r="F45" s="10">
        <v>0.1774</v>
      </c>
      <c r="G45" s="10">
        <v>0.1719</v>
      </c>
      <c r="H45" s="10">
        <v>0.1589</v>
      </c>
      <c r="I45" s="10">
        <v>0.1548</v>
      </c>
      <c r="J45" s="10">
        <v>0.1436</v>
      </c>
      <c r="K45" s="10">
        <v>0.1348</v>
      </c>
      <c r="L45" s="10">
        <v>0.1748</v>
      </c>
      <c r="M45" s="10">
        <v>0.1622</v>
      </c>
      <c r="N45" s="10">
        <v>0.1763</v>
      </c>
      <c r="O45" s="10">
        <v>0.1579</v>
      </c>
      <c r="P45" s="10">
        <v>0.1402</v>
      </c>
      <c r="Q45" s="10">
        <v>0.15</v>
      </c>
      <c r="R45" s="10">
        <v>0.1454</v>
      </c>
      <c r="S45" s="10">
        <v>0.1267</v>
      </c>
      <c r="T45" s="10">
        <v>0.2216</v>
      </c>
      <c r="U45" s="10">
        <v>0.2068</v>
      </c>
      <c r="V45" s="10">
        <v>0.193</v>
      </c>
      <c r="W45" s="10">
        <v>0.2322</v>
      </c>
      <c r="X45" s="10">
        <v>0.2023</v>
      </c>
      <c r="Y45" s="10">
        <v>0.2178</v>
      </c>
      <c r="Z45" s="10">
        <v>0.2026</v>
      </c>
      <c r="AA45" s="10">
        <v>0.1937</v>
      </c>
      <c r="AB45" s="10">
        <v>0.187</v>
      </c>
      <c r="AC45" s="10">
        <v>0.1797</v>
      </c>
      <c r="AD45" s="10">
        <v>0.1638</v>
      </c>
      <c r="AE45" s="10">
        <v>0.2004</v>
      </c>
      <c r="AF45" s="10">
        <v>0.1889</v>
      </c>
      <c r="AG45" s="10">
        <v>0.1782</v>
      </c>
      <c r="AH45" s="10">
        <v>0.1678</v>
      </c>
      <c r="AI45" s="10">
        <v>0.1586</v>
      </c>
      <c r="AJ45" s="10">
        <v>0.1354</v>
      </c>
      <c r="AK45" s="10">
        <v>0.1409</v>
      </c>
      <c r="AL45" s="10">
        <v>0.1145</v>
      </c>
      <c r="AM45" s="10">
        <v>0.1373</v>
      </c>
      <c r="AN45" s="10">
        <v>0.1227</v>
      </c>
      <c r="AO45" s="10">
        <v>0.1109</v>
      </c>
      <c r="AP45" s="10">
        <v>0.1478398307309259</v>
      </c>
      <c r="AQ45" s="10">
        <v>0.1471</v>
      </c>
      <c r="AR45" s="10">
        <v>0.1363</v>
      </c>
      <c r="AS45" s="10">
        <v>0.1041</v>
      </c>
      <c r="AT45" s="10">
        <v>0.0946</v>
      </c>
      <c r="AU45" s="10">
        <v>0.0768</v>
      </c>
      <c r="AV45" s="10">
        <v>0.0835</v>
      </c>
      <c r="AW45" s="10">
        <v>0.0842</v>
      </c>
    </row>
    <row r="46" spans="1:49" s="3" customFormat="1" ht="12.75">
      <c r="A46" s="3" t="s">
        <v>30</v>
      </c>
      <c r="B46" s="10">
        <v>0.4878</v>
      </c>
      <c r="C46" s="10">
        <v>0.3572</v>
      </c>
      <c r="D46" s="10">
        <v>0.3164</v>
      </c>
      <c r="E46" s="10">
        <v>0.2925</v>
      </c>
      <c r="F46" s="10">
        <v>0.2654</v>
      </c>
      <c r="G46" s="10">
        <v>0.252</v>
      </c>
      <c r="H46" s="10">
        <v>0.2303</v>
      </c>
      <c r="I46" s="10">
        <v>0.2185</v>
      </c>
      <c r="J46" s="10">
        <v>0.1994</v>
      </c>
      <c r="K46" s="10">
        <v>0.1893</v>
      </c>
      <c r="L46" s="10">
        <v>0.2323</v>
      </c>
      <c r="M46" s="10">
        <v>0.2096</v>
      </c>
      <c r="N46" s="10">
        <v>0.218</v>
      </c>
      <c r="O46" s="10">
        <v>0.1976</v>
      </c>
      <c r="P46" s="10">
        <v>0.142</v>
      </c>
      <c r="Q46" s="10">
        <v>0.156</v>
      </c>
      <c r="R46" s="10">
        <v>0.1463</v>
      </c>
      <c r="S46" s="10">
        <v>0.1382</v>
      </c>
      <c r="T46" s="10">
        <v>0.5447</v>
      </c>
      <c r="U46" s="10">
        <v>0.5101</v>
      </c>
      <c r="V46" s="10">
        <v>0.4775</v>
      </c>
      <c r="W46" s="10">
        <v>0.5077</v>
      </c>
      <c r="X46" s="10">
        <v>0.4733</v>
      </c>
      <c r="Y46" s="10">
        <v>0.2533</v>
      </c>
      <c r="Z46" s="10">
        <v>0.2481</v>
      </c>
      <c r="AA46" s="10">
        <v>0.2547</v>
      </c>
      <c r="AB46" s="10">
        <v>0.2376</v>
      </c>
      <c r="AC46" s="10">
        <v>0.231</v>
      </c>
      <c r="AD46" s="10">
        <v>0.1832</v>
      </c>
      <c r="AE46" s="10">
        <v>0.2421</v>
      </c>
      <c r="AF46" s="10">
        <v>0.2204</v>
      </c>
      <c r="AG46" s="10">
        <v>0.2011</v>
      </c>
      <c r="AH46" s="10">
        <v>0.1856</v>
      </c>
      <c r="AI46" s="10">
        <v>0.173</v>
      </c>
      <c r="AJ46" s="10">
        <v>0.187</v>
      </c>
      <c r="AK46" s="10">
        <v>0.1876</v>
      </c>
      <c r="AL46" s="10">
        <v>0.1467</v>
      </c>
      <c r="AM46" s="10">
        <v>0.1791</v>
      </c>
      <c r="AN46" s="10">
        <v>0.1683</v>
      </c>
      <c r="AO46" s="10">
        <v>0.1422</v>
      </c>
      <c r="AP46" s="10">
        <v>0.1933994463797029</v>
      </c>
      <c r="AQ46" s="10">
        <v>0.203</v>
      </c>
      <c r="AR46" s="10">
        <v>0.1897</v>
      </c>
      <c r="AS46" s="10">
        <v>0.1486</v>
      </c>
      <c r="AT46" s="10">
        <v>0.1546</v>
      </c>
      <c r="AU46" s="10">
        <v>0.1285</v>
      </c>
      <c r="AV46" s="10">
        <v>0.1436</v>
      </c>
      <c r="AW46" s="10">
        <v>0.1371</v>
      </c>
    </row>
    <row r="47" spans="1:51" s="3" customFormat="1" ht="12.75">
      <c r="A47" s="3" t="s">
        <v>31</v>
      </c>
      <c r="B47" s="10">
        <v>0.6443</v>
      </c>
      <c r="C47" s="10">
        <v>0.6481</v>
      </c>
      <c r="D47" s="10">
        <v>0.9022</v>
      </c>
      <c r="E47" s="10">
        <v>0.8526</v>
      </c>
      <c r="F47" s="10">
        <v>0.7768</v>
      </c>
      <c r="G47" s="10">
        <v>0.7429</v>
      </c>
      <c r="H47" s="10">
        <v>0.6968</v>
      </c>
      <c r="I47" s="10">
        <v>0.673</v>
      </c>
      <c r="J47" s="10">
        <v>0.6235</v>
      </c>
      <c r="K47" s="10">
        <v>0.6052</v>
      </c>
      <c r="L47" s="10">
        <v>0.8721</v>
      </c>
      <c r="M47" s="10">
        <v>0.8362</v>
      </c>
      <c r="N47" s="10">
        <v>0.5481</v>
      </c>
      <c r="O47" s="10">
        <v>0.4817</v>
      </c>
      <c r="P47" s="10">
        <v>0.3222</v>
      </c>
      <c r="Q47" s="10">
        <v>0.4397</v>
      </c>
      <c r="R47" s="10">
        <v>0.4276</v>
      </c>
      <c r="S47" s="10">
        <v>0.4145</v>
      </c>
      <c r="T47" s="10">
        <v>0.5373</v>
      </c>
      <c r="U47" s="10">
        <v>0.4948</v>
      </c>
      <c r="V47" s="10">
        <v>0.4535</v>
      </c>
      <c r="W47" s="10">
        <v>0.5447</v>
      </c>
      <c r="X47" s="10">
        <v>0.4604</v>
      </c>
      <c r="Y47" s="10">
        <v>0.4451</v>
      </c>
      <c r="Z47" s="10">
        <v>0.4444</v>
      </c>
      <c r="AA47" s="10">
        <v>0.4132</v>
      </c>
      <c r="AB47" s="10">
        <v>0.3888</v>
      </c>
      <c r="AC47" s="10">
        <v>0.3692</v>
      </c>
      <c r="AD47" s="10">
        <v>0.3253</v>
      </c>
      <c r="AE47" s="10">
        <v>0.4158</v>
      </c>
      <c r="AF47" s="10">
        <v>0.3881</v>
      </c>
      <c r="AG47" s="10">
        <v>0.3621</v>
      </c>
      <c r="AH47" s="10">
        <v>0.3414</v>
      </c>
      <c r="AI47" s="10">
        <v>0.3202</v>
      </c>
      <c r="AJ47" s="10">
        <v>0.2973</v>
      </c>
      <c r="AK47" s="10">
        <v>0.3034</v>
      </c>
      <c r="AL47" s="10">
        <v>0.2404</v>
      </c>
      <c r="AM47" s="10">
        <v>0.2842</v>
      </c>
      <c r="AN47" s="10">
        <v>0.2487</v>
      </c>
      <c r="AO47" s="10">
        <v>0.2151</v>
      </c>
      <c r="AP47" s="10">
        <v>0.33868855518095925</v>
      </c>
      <c r="AQ47" s="10">
        <v>0.362</v>
      </c>
      <c r="AR47" s="10">
        <v>0.3098</v>
      </c>
      <c r="AS47" s="10">
        <v>0.2355</v>
      </c>
      <c r="AT47" s="10">
        <v>0.4238</v>
      </c>
      <c r="AU47" s="10">
        <v>0.5635</v>
      </c>
      <c r="AV47" s="10">
        <v>0.5559</v>
      </c>
      <c r="AW47" s="10">
        <v>0.5509</v>
      </c>
      <c r="AY47" s="35"/>
    </row>
    <row r="48" spans="1:49" s="3" customFormat="1" ht="12.75">
      <c r="A48" s="3" t="s">
        <v>32</v>
      </c>
      <c r="B48" s="10">
        <v>1.1161</v>
      </c>
      <c r="C48" s="10">
        <v>0.6068</v>
      </c>
      <c r="D48" s="10">
        <v>0.4966</v>
      </c>
      <c r="E48" s="10">
        <v>0.459</v>
      </c>
      <c r="F48" s="10">
        <v>0.4214</v>
      </c>
      <c r="G48" s="10">
        <v>0.4025</v>
      </c>
      <c r="H48" s="10">
        <v>0.3719</v>
      </c>
      <c r="I48" s="10">
        <v>0.3586</v>
      </c>
      <c r="J48" s="10">
        <v>0.3095</v>
      </c>
      <c r="K48" s="10">
        <v>0.2942</v>
      </c>
      <c r="L48" s="10">
        <v>0.3813</v>
      </c>
      <c r="M48" s="10">
        <v>0.3432</v>
      </c>
      <c r="N48" s="10">
        <v>0.3728</v>
      </c>
      <c r="O48" s="10">
        <v>0.3327</v>
      </c>
      <c r="P48" s="10">
        <v>0.2521</v>
      </c>
      <c r="Q48" s="10">
        <v>0.2688</v>
      </c>
      <c r="R48" s="10">
        <v>0.2527</v>
      </c>
      <c r="S48" s="10">
        <v>0.2398</v>
      </c>
      <c r="T48" s="10">
        <v>0.8204</v>
      </c>
      <c r="U48" s="10">
        <v>0.7812</v>
      </c>
      <c r="V48" s="10">
        <v>0.7397</v>
      </c>
      <c r="W48" s="10">
        <v>0.7683</v>
      </c>
      <c r="X48" s="10">
        <v>0.7414</v>
      </c>
      <c r="Y48" s="10">
        <v>0.4361</v>
      </c>
      <c r="Z48" s="10">
        <v>0.4302</v>
      </c>
      <c r="AA48" s="10">
        <v>0.4389</v>
      </c>
      <c r="AB48" s="10">
        <v>0.4147</v>
      </c>
      <c r="AC48" s="10">
        <v>0.392</v>
      </c>
      <c r="AD48" s="10">
        <v>0.3192</v>
      </c>
      <c r="AE48" s="10">
        <v>0.4112</v>
      </c>
      <c r="AF48" s="10">
        <v>0.3781</v>
      </c>
      <c r="AG48" s="10">
        <v>0.3478</v>
      </c>
      <c r="AH48" s="10">
        <v>0.3281</v>
      </c>
      <c r="AI48" s="10">
        <v>0.3075</v>
      </c>
      <c r="AJ48" s="10">
        <v>0.2826</v>
      </c>
      <c r="AK48" s="10">
        <v>0.2886</v>
      </c>
      <c r="AL48" s="10">
        <v>0.2241</v>
      </c>
      <c r="AM48" s="10">
        <v>0.2804</v>
      </c>
      <c r="AN48" s="10">
        <v>0.24</v>
      </c>
      <c r="AO48" s="10">
        <v>0.203</v>
      </c>
      <c r="AP48" s="10">
        <v>0.28418507177700436</v>
      </c>
      <c r="AQ48" s="10">
        <v>0.3161</v>
      </c>
      <c r="AR48" s="10">
        <v>0.2812</v>
      </c>
      <c r="AS48" s="10">
        <v>0.207</v>
      </c>
      <c r="AT48" s="10">
        <v>0.2368</v>
      </c>
      <c r="AU48" s="10">
        <v>0.1894</v>
      </c>
      <c r="AV48" s="10">
        <v>0.2102</v>
      </c>
      <c r="AW48" s="10">
        <v>0.209</v>
      </c>
    </row>
    <row r="49" spans="1:49" s="3" customFormat="1" ht="12.75">
      <c r="A49" s="3" t="s">
        <v>33</v>
      </c>
      <c r="B49" s="10">
        <v>0.6161</v>
      </c>
      <c r="C49" s="10">
        <v>0.5899</v>
      </c>
      <c r="D49" s="10">
        <v>0.5883</v>
      </c>
      <c r="E49" s="10">
        <v>0.5836</v>
      </c>
      <c r="F49" s="10">
        <v>0.5782</v>
      </c>
      <c r="G49" s="10">
        <v>0.5798</v>
      </c>
      <c r="H49" s="10">
        <v>0.5754</v>
      </c>
      <c r="I49" s="10">
        <v>0.5799</v>
      </c>
      <c r="J49" s="10">
        <v>0.5705</v>
      </c>
      <c r="K49" s="10">
        <v>0.5616</v>
      </c>
      <c r="L49" s="10">
        <v>0.5749</v>
      </c>
      <c r="M49" s="10">
        <v>0.5753</v>
      </c>
      <c r="N49" s="10">
        <v>0.5759</v>
      </c>
      <c r="O49" s="10">
        <v>0.569</v>
      </c>
      <c r="P49" s="10">
        <v>0.7038</v>
      </c>
      <c r="Q49" s="10">
        <v>0.6993</v>
      </c>
      <c r="R49" s="10">
        <v>0.699</v>
      </c>
      <c r="S49" s="10">
        <v>0.6969</v>
      </c>
      <c r="T49" s="10">
        <v>0.3559</v>
      </c>
      <c r="U49" s="10">
        <v>0.3371</v>
      </c>
      <c r="V49" s="10">
        <v>0.318</v>
      </c>
      <c r="W49" s="10">
        <v>0.3475</v>
      </c>
      <c r="X49" s="10">
        <v>0.3171</v>
      </c>
      <c r="Y49" s="10">
        <v>0.2444</v>
      </c>
      <c r="Z49" s="10">
        <v>0.2403</v>
      </c>
      <c r="AA49" s="10">
        <v>0.2583</v>
      </c>
      <c r="AB49" s="10">
        <v>0.2488</v>
      </c>
      <c r="AC49" s="10">
        <v>0.2309</v>
      </c>
      <c r="AD49" s="10">
        <v>0.1899</v>
      </c>
      <c r="AE49" s="10">
        <v>0.226</v>
      </c>
      <c r="AF49" s="10">
        <v>0.2127</v>
      </c>
      <c r="AG49" s="10">
        <v>0.2005</v>
      </c>
      <c r="AH49" s="10">
        <v>0.1957</v>
      </c>
      <c r="AI49" s="10">
        <v>0.1811</v>
      </c>
      <c r="AJ49" s="10">
        <v>0.1623</v>
      </c>
      <c r="AK49" s="10">
        <v>0.1636</v>
      </c>
      <c r="AL49" s="10">
        <v>0.1172</v>
      </c>
      <c r="AM49" s="10">
        <v>0.1578</v>
      </c>
      <c r="AN49" s="10">
        <v>0.1352</v>
      </c>
      <c r="AO49" s="10">
        <v>0.1135</v>
      </c>
      <c r="AP49" s="10">
        <v>0.15865701605068924</v>
      </c>
      <c r="AQ49" s="10">
        <v>0.7133</v>
      </c>
      <c r="AR49" s="10">
        <v>0.14</v>
      </c>
      <c r="AS49" s="10">
        <v>0.1025</v>
      </c>
      <c r="AT49" s="10">
        <v>0.565</v>
      </c>
      <c r="AU49" s="10">
        <v>0.2982</v>
      </c>
      <c r="AV49" s="10">
        <v>0.3267</v>
      </c>
      <c r="AW49" s="10">
        <v>0.3189</v>
      </c>
    </row>
    <row r="50" spans="1:49" s="23" customFormat="1" ht="15.75">
      <c r="A50" s="21" t="s">
        <v>64</v>
      </c>
      <c r="B50" s="22">
        <f aca="true" t="shared" si="8" ref="B50:L50">GEOMEAN(B39,B41,B42,1/B44,1/B45,1/B46,1/B47,1/B48,1/B49)*40.5488974453445</f>
        <v>36.33428618849907</v>
      </c>
      <c r="C50" s="22">
        <f>GEOMEAN(C39,C41,C42,1/C44,1/C45,1/C46,1/C47,1/C48,1/C49)*40.5488974453445</f>
        <v>49.43949258507466</v>
      </c>
      <c r="D50" s="22">
        <f t="shared" si="8"/>
        <v>51.24825729615008</v>
      </c>
      <c r="E50" s="22">
        <f t="shared" si="8"/>
        <v>54.64968847658798</v>
      </c>
      <c r="F50" s="22">
        <f t="shared" si="8"/>
        <v>59.31417828131888</v>
      </c>
      <c r="G50" s="22">
        <f t="shared" si="8"/>
        <v>62.096605668173495</v>
      </c>
      <c r="H50" s="22">
        <f t="shared" si="8"/>
        <v>66.64773304323565</v>
      </c>
      <c r="I50" s="22">
        <f t="shared" si="8"/>
        <v>69.06450396790943</v>
      </c>
      <c r="J50" s="22">
        <f t="shared" si="8"/>
        <v>75.23709506989682</v>
      </c>
      <c r="K50" s="22">
        <f t="shared" si="8"/>
        <v>79.20148231494348</v>
      </c>
      <c r="L50" s="22">
        <f t="shared" si="8"/>
        <v>65.39154404261609</v>
      </c>
      <c r="M50" s="22">
        <f aca="true" t="shared" si="9" ref="M50:AR50">GEOMEAN(M39,M41,M42,1/M44,1/M45,1/M46,1/M47,1/M48,1/M49)*40.5488974453445</f>
        <v>71.2624360742769</v>
      </c>
      <c r="N50" s="22">
        <f t="shared" si="9"/>
        <v>73.42109046868698</v>
      </c>
      <c r="O50" s="22">
        <f t="shared" si="9"/>
        <v>81.09987879903566</v>
      </c>
      <c r="P50" s="22">
        <f t="shared" si="9"/>
        <v>98.99849931452707</v>
      </c>
      <c r="Q50" s="22">
        <f t="shared" si="9"/>
        <v>91.44957488525462</v>
      </c>
      <c r="R50" s="22">
        <f t="shared" si="9"/>
        <v>95.91178074894572</v>
      </c>
      <c r="S50" s="22">
        <f t="shared" si="9"/>
        <v>101.84113878867537</v>
      </c>
      <c r="T50" s="22">
        <f t="shared" si="9"/>
        <v>47.52757110438144</v>
      </c>
      <c r="U50" s="22">
        <f>GEOMEAN(U39,U41,U42,1/U44,1/U45,1/U46,1/U47,1/U48,1/U49)*40.5488974453445</f>
        <v>51.50066013056055</v>
      </c>
      <c r="V50" s="22">
        <f>GEOMEAN(V39,V41,V42,1/V44,1/V45,1/V46,1/V47,1/V48,1/V49)*40.5488974453445</f>
        <v>55.664276392643586</v>
      </c>
      <c r="W50" s="22">
        <f t="shared" si="9"/>
        <v>49.62848595300166</v>
      </c>
      <c r="X50" s="22">
        <f t="shared" si="9"/>
        <v>56.21690198310466</v>
      </c>
      <c r="Y50" s="22">
        <f t="shared" si="9"/>
        <v>66.49853085379972</v>
      </c>
      <c r="Z50" s="22">
        <f t="shared" si="9"/>
        <v>68.47050696758092</v>
      </c>
      <c r="AA50" s="22">
        <f t="shared" si="9"/>
        <v>69.93823294713906</v>
      </c>
      <c r="AB50" s="22">
        <f t="shared" si="9"/>
        <v>74.40575170991082</v>
      </c>
      <c r="AC50" s="22">
        <f t="shared" si="9"/>
        <v>78.55259365158794</v>
      </c>
      <c r="AD50" s="22">
        <f>GEOMEAN(AD39,AD41,AD42,1/AD44,1/AD45,1/AD46,1/AD47,1/AD48,1/AD49)*40.5488974453445</f>
        <v>90.5051990321883</v>
      </c>
      <c r="AE50" s="22">
        <f t="shared" si="9"/>
        <v>71.03475817706726</v>
      </c>
      <c r="AF50" s="22">
        <f t="shared" si="9"/>
        <v>76.57295021087455</v>
      </c>
      <c r="AG50" s="22">
        <f t="shared" si="9"/>
        <v>82.41682378562291</v>
      </c>
      <c r="AH50" s="22">
        <f t="shared" si="9"/>
        <v>87.79341814614116</v>
      </c>
      <c r="AI50" s="22">
        <f t="shared" si="9"/>
        <v>93.44163313377982</v>
      </c>
      <c r="AJ50" s="22">
        <f t="shared" si="9"/>
        <v>99.29095997891255</v>
      </c>
      <c r="AK50" s="22">
        <f t="shared" si="9"/>
        <v>97.888514351075</v>
      </c>
      <c r="AL50" s="22">
        <f t="shared" si="9"/>
        <v>124.29450746355262</v>
      </c>
      <c r="AM50" s="22">
        <f t="shared" si="9"/>
        <v>101.93383967340138</v>
      </c>
      <c r="AN50" s="22">
        <f t="shared" si="9"/>
        <v>115.49045309500057</v>
      </c>
      <c r="AO50" s="22">
        <f t="shared" si="9"/>
        <v>134.83519385539594</v>
      </c>
      <c r="AP50" s="22">
        <f t="shared" si="9"/>
        <v>99.99999999999991</v>
      </c>
      <c r="AQ50" s="22">
        <f t="shared" si="9"/>
        <v>80.35594822889257</v>
      </c>
      <c r="AR50" s="22">
        <f t="shared" si="9"/>
        <v>106.08947345495854</v>
      </c>
      <c r="AS50" s="22">
        <f>GEOMEAN(AS39,AS41,AS42,1/AS44,1/AS45,1/AS46,1/AS47,1/AS48,1/AS49)*40.5488974453445</f>
        <v>139.88243410176375</v>
      </c>
      <c r="AT50" s="22">
        <f>GEOMEAN(AT39,AT41,AT42,1/AT44,1/AT45,1/AT46,1/AT47,1/AT48,1/AT49)*40.5488974453445</f>
        <v>107.6459738151594</v>
      </c>
      <c r="AU50" s="22">
        <f>GEOMEAN(AU39,AU41,AU42,1/AU44,1/AU45,1/AU46,1/AU47,1/AU48,1/AU49)*40.5488974453445</f>
        <v>133.18966707137383</v>
      </c>
      <c r="AV50" s="22">
        <f>GEOMEAN(AV39,AV41,AV42,1/AV44,1/AV45,1/AV46,1/AV47,1/AV48,1/AV49)*40.5488974453445</f>
        <v>121.63258801043294</v>
      </c>
      <c r="AW50" s="22">
        <f>GEOMEAN(AW39,AW41,AW42,1/AW44,1/AW45,1/AW46,1/AW47,1/AW48,1/AW49)*40.5488974453445</f>
        <v>124.32937653548804</v>
      </c>
    </row>
    <row r="51" spans="1:49" s="16" customFormat="1" ht="20.25">
      <c r="A51" s="14" t="s">
        <v>69</v>
      </c>
      <c r="B51" s="15" t="s">
        <v>76</v>
      </c>
      <c r="C51" s="15" t="s">
        <v>76</v>
      </c>
      <c r="D51" s="15" t="s">
        <v>76</v>
      </c>
      <c r="E51" s="15" t="s">
        <v>76</v>
      </c>
      <c r="F51" s="15" t="s">
        <v>76</v>
      </c>
      <c r="G51" s="15" t="s">
        <v>76</v>
      </c>
      <c r="H51" s="15" t="s">
        <v>76</v>
      </c>
      <c r="I51" s="15" t="s">
        <v>76</v>
      </c>
      <c r="J51" s="15" t="s">
        <v>76</v>
      </c>
      <c r="K51" s="15" t="s">
        <v>76</v>
      </c>
      <c r="L51" s="15" t="s">
        <v>76</v>
      </c>
      <c r="M51" s="15" t="s">
        <v>76</v>
      </c>
      <c r="N51" s="15" t="s">
        <v>76</v>
      </c>
      <c r="O51" s="15" t="s">
        <v>76</v>
      </c>
      <c r="P51" s="15" t="s">
        <v>76</v>
      </c>
      <c r="Q51" s="15" t="s">
        <v>76</v>
      </c>
      <c r="R51" s="15" t="s">
        <v>76</v>
      </c>
      <c r="S51" s="15" t="s">
        <v>76</v>
      </c>
      <c r="T51" s="15" t="s">
        <v>76</v>
      </c>
      <c r="U51" s="15" t="s">
        <v>76</v>
      </c>
      <c r="V51" s="15" t="s">
        <v>76</v>
      </c>
      <c r="W51" s="15" t="s">
        <v>76</v>
      </c>
      <c r="X51" s="15" t="s">
        <v>76</v>
      </c>
      <c r="Y51" s="15" t="s">
        <v>76</v>
      </c>
      <c r="Z51" s="15" t="s">
        <v>76</v>
      </c>
      <c r="AA51" s="15" t="s">
        <v>76</v>
      </c>
      <c r="AB51" s="15" t="s">
        <v>76</v>
      </c>
      <c r="AC51" s="15" t="s">
        <v>76</v>
      </c>
      <c r="AD51" s="15" t="s">
        <v>76</v>
      </c>
      <c r="AE51" s="15" t="s">
        <v>76</v>
      </c>
      <c r="AF51" s="15" t="s">
        <v>76</v>
      </c>
      <c r="AG51" s="15" t="s">
        <v>76</v>
      </c>
      <c r="AH51" s="15" t="s">
        <v>76</v>
      </c>
      <c r="AI51" s="15" t="s">
        <v>76</v>
      </c>
      <c r="AJ51" s="15" t="s">
        <v>76</v>
      </c>
      <c r="AK51" s="15" t="s">
        <v>76</v>
      </c>
      <c r="AL51" s="15" t="s">
        <v>76</v>
      </c>
      <c r="AM51" s="15" t="s">
        <v>76</v>
      </c>
      <c r="AN51" s="15" t="s">
        <v>76</v>
      </c>
      <c r="AO51" s="15" t="s">
        <v>76</v>
      </c>
      <c r="AP51" s="15" t="s">
        <v>76</v>
      </c>
      <c r="AQ51" s="15" t="s">
        <v>76</v>
      </c>
      <c r="AR51" s="15" t="s">
        <v>76</v>
      </c>
      <c r="AS51" s="15" t="s">
        <v>76</v>
      </c>
      <c r="AT51" s="15" t="s">
        <v>76</v>
      </c>
      <c r="AU51" s="15" t="s">
        <v>76</v>
      </c>
      <c r="AV51" s="15" t="s">
        <v>76</v>
      </c>
      <c r="AW51" s="15" t="s">
        <v>76</v>
      </c>
    </row>
    <row r="52" spans="1:49" s="16" customFormat="1" ht="15.75">
      <c r="A52" s="17" t="s">
        <v>34</v>
      </c>
      <c r="B52" s="20">
        <v>25</v>
      </c>
      <c r="C52" s="20">
        <v>50</v>
      </c>
      <c r="D52" s="20">
        <v>59</v>
      </c>
      <c r="E52" s="20">
        <v>65</v>
      </c>
      <c r="F52" s="20">
        <v>70</v>
      </c>
      <c r="G52" s="20">
        <v>77</v>
      </c>
      <c r="H52" s="20">
        <v>82</v>
      </c>
      <c r="I52" s="20">
        <v>87</v>
      </c>
      <c r="J52" s="20">
        <v>94</v>
      </c>
      <c r="K52" s="20">
        <v>100</v>
      </c>
      <c r="L52" s="20">
        <v>111</v>
      </c>
      <c r="M52" s="20">
        <v>127</v>
      </c>
      <c r="N52" s="20">
        <v>156</v>
      </c>
      <c r="O52" s="20">
        <v>176</v>
      </c>
      <c r="P52" s="20">
        <v>153.92</v>
      </c>
      <c r="Q52" s="20">
        <v>190.36</v>
      </c>
      <c r="R52" s="20">
        <v>202.35</v>
      </c>
      <c r="S52" s="20">
        <v>217.2</v>
      </c>
      <c r="T52" s="20">
        <v>26</v>
      </c>
      <c r="U52" s="20">
        <v>29</v>
      </c>
      <c r="V52" s="20">
        <v>31</v>
      </c>
      <c r="W52" s="20">
        <v>55</v>
      </c>
      <c r="X52" s="20">
        <v>67</v>
      </c>
      <c r="Y52" s="20">
        <v>54</v>
      </c>
      <c r="Z52" s="20">
        <v>67</v>
      </c>
      <c r="AA52" s="20">
        <v>72</v>
      </c>
      <c r="AB52" s="20">
        <v>81</v>
      </c>
      <c r="AC52" s="20">
        <v>88</v>
      </c>
      <c r="AD52" s="20">
        <v>96</v>
      </c>
      <c r="AE52" s="20">
        <v>71</v>
      </c>
      <c r="AF52" s="20">
        <v>78</v>
      </c>
      <c r="AG52" s="20">
        <v>86</v>
      </c>
      <c r="AH52" s="20">
        <v>94</v>
      </c>
      <c r="AI52" s="20">
        <v>100</v>
      </c>
      <c r="AJ52" s="20">
        <v>86</v>
      </c>
      <c r="AK52" s="20">
        <v>93</v>
      </c>
      <c r="AL52" s="20">
        <v>118</v>
      </c>
      <c r="AM52" s="20">
        <v>100</v>
      </c>
      <c r="AN52" s="20">
        <v>105</v>
      </c>
      <c r="AO52" s="20">
        <v>126</v>
      </c>
      <c r="AP52" s="20">
        <v>185</v>
      </c>
      <c r="AQ52" s="20">
        <v>177</v>
      </c>
      <c r="AR52" s="20">
        <v>191</v>
      </c>
      <c r="AS52" s="20">
        <v>246</v>
      </c>
      <c r="AT52" s="20">
        <v>267</v>
      </c>
      <c r="AU52" s="20">
        <v>333</v>
      </c>
      <c r="AV52" s="20">
        <v>293</v>
      </c>
      <c r="AW52" s="20">
        <v>307</v>
      </c>
    </row>
    <row r="53" spans="1:49" s="16" customFormat="1" ht="15.75">
      <c r="A53" s="17" t="s">
        <v>35</v>
      </c>
      <c r="B53" s="15" t="s">
        <v>76</v>
      </c>
      <c r="C53" s="15" t="s">
        <v>76</v>
      </c>
      <c r="D53" s="15" t="s">
        <v>76</v>
      </c>
      <c r="E53" s="15" t="s">
        <v>76</v>
      </c>
      <c r="F53" s="15" t="s">
        <v>76</v>
      </c>
      <c r="G53" s="15" t="s">
        <v>76</v>
      </c>
      <c r="H53" s="15" t="s">
        <v>76</v>
      </c>
      <c r="I53" s="15" t="s">
        <v>76</v>
      </c>
      <c r="J53" s="15" t="s">
        <v>76</v>
      </c>
      <c r="K53" s="15" t="s">
        <v>76</v>
      </c>
      <c r="L53" s="15" t="s">
        <v>76</v>
      </c>
      <c r="M53" s="15" t="s">
        <v>76</v>
      </c>
      <c r="N53" s="15" t="s">
        <v>76</v>
      </c>
      <c r="O53" s="15" t="s">
        <v>76</v>
      </c>
      <c r="P53" s="15" t="s">
        <v>76</v>
      </c>
      <c r="Q53" s="15" t="s">
        <v>76</v>
      </c>
      <c r="R53" s="15" t="s">
        <v>76</v>
      </c>
      <c r="S53" s="15" t="s">
        <v>76</v>
      </c>
      <c r="T53" s="15" t="s">
        <v>76</v>
      </c>
      <c r="U53" s="15" t="s">
        <v>76</v>
      </c>
      <c r="V53" s="15" t="s">
        <v>76</v>
      </c>
      <c r="W53" s="15" t="s">
        <v>76</v>
      </c>
      <c r="X53" s="15" t="s">
        <v>76</v>
      </c>
      <c r="Y53" s="15" t="s">
        <v>76</v>
      </c>
      <c r="Z53" s="15" t="s">
        <v>76</v>
      </c>
      <c r="AA53" s="15" t="s">
        <v>76</v>
      </c>
      <c r="AB53" s="15" t="s">
        <v>76</v>
      </c>
      <c r="AC53" s="15" t="s">
        <v>76</v>
      </c>
      <c r="AD53" s="15" t="s">
        <v>76</v>
      </c>
      <c r="AE53" s="15" t="s">
        <v>76</v>
      </c>
      <c r="AF53" s="15" t="s">
        <v>76</v>
      </c>
      <c r="AG53" s="15" t="s">
        <v>76</v>
      </c>
      <c r="AH53" s="15" t="s">
        <v>76</v>
      </c>
      <c r="AI53" s="15" t="s">
        <v>76</v>
      </c>
      <c r="AJ53" s="15" t="s">
        <v>76</v>
      </c>
      <c r="AK53" s="15" t="s">
        <v>76</v>
      </c>
      <c r="AL53" s="15" t="s">
        <v>76</v>
      </c>
      <c r="AM53" s="15" t="s">
        <v>76</v>
      </c>
      <c r="AN53" s="15" t="s">
        <v>76</v>
      </c>
      <c r="AO53" s="15" t="s">
        <v>76</v>
      </c>
      <c r="AP53" s="15" t="s">
        <v>76</v>
      </c>
      <c r="AQ53" s="15" t="s">
        <v>76</v>
      </c>
      <c r="AR53" s="15" t="s">
        <v>76</v>
      </c>
      <c r="AS53" s="15" t="s">
        <v>76</v>
      </c>
      <c r="AT53" s="15" t="s">
        <v>76</v>
      </c>
      <c r="AU53" s="15" t="s">
        <v>76</v>
      </c>
      <c r="AV53" s="15" t="s">
        <v>76</v>
      </c>
      <c r="AW53" s="15" t="s">
        <v>76</v>
      </c>
    </row>
    <row r="54" spans="1:49" s="16" customFormat="1" ht="12.75">
      <c r="A54" s="16" t="s">
        <v>36</v>
      </c>
      <c r="B54" s="20">
        <v>1602</v>
      </c>
      <c r="C54" s="20">
        <v>1452</v>
      </c>
      <c r="D54" s="20">
        <v>1567</v>
      </c>
      <c r="E54" s="20">
        <v>1663</v>
      </c>
      <c r="F54" s="20">
        <v>1917</v>
      </c>
      <c r="G54" s="20">
        <v>2067</v>
      </c>
      <c r="H54" s="20">
        <v>2238</v>
      </c>
      <c r="I54" s="20">
        <v>2409</v>
      </c>
      <c r="J54" s="20">
        <v>2758</v>
      </c>
      <c r="K54" s="20">
        <v>2578</v>
      </c>
      <c r="L54" s="20">
        <v>2320</v>
      </c>
      <c r="M54" s="20">
        <v>2675</v>
      </c>
      <c r="N54" s="20">
        <v>2454</v>
      </c>
      <c r="O54" s="20">
        <v>2801</v>
      </c>
      <c r="P54" s="20">
        <v>3307</v>
      </c>
      <c r="Q54" s="20">
        <v>3011</v>
      </c>
      <c r="R54" s="20">
        <v>3258</v>
      </c>
      <c r="S54" s="20">
        <v>3537</v>
      </c>
      <c r="T54" s="20">
        <v>1817</v>
      </c>
      <c r="U54" s="20">
        <v>2041</v>
      </c>
      <c r="V54" s="20">
        <v>2277</v>
      </c>
      <c r="W54" s="20">
        <v>1766</v>
      </c>
      <c r="X54" s="20">
        <v>2247</v>
      </c>
      <c r="Y54" s="20">
        <v>2021</v>
      </c>
      <c r="Z54" s="20">
        <v>2194</v>
      </c>
      <c r="AA54" s="20">
        <v>2297</v>
      </c>
      <c r="AB54" s="20">
        <v>2521</v>
      </c>
      <c r="AC54" s="20">
        <v>2743</v>
      </c>
      <c r="AD54" s="20">
        <v>2912</v>
      </c>
      <c r="AE54" s="20">
        <v>2070</v>
      </c>
      <c r="AF54" s="20">
        <v>2304</v>
      </c>
      <c r="AG54" s="20">
        <v>2565</v>
      </c>
      <c r="AH54" s="20">
        <v>2777</v>
      </c>
      <c r="AI54" s="20">
        <v>3021</v>
      </c>
      <c r="AJ54" s="20">
        <v>2699</v>
      </c>
      <c r="AK54" s="20">
        <v>2816</v>
      </c>
      <c r="AL54" s="20">
        <v>3522</v>
      </c>
      <c r="AM54" s="20">
        <v>2978</v>
      </c>
      <c r="AN54" s="20">
        <v>3147</v>
      </c>
      <c r="AO54" s="20">
        <v>3716</v>
      </c>
      <c r="AP54" s="20">
        <v>2852</v>
      </c>
      <c r="AQ54" s="20">
        <v>2802</v>
      </c>
      <c r="AR54" s="20">
        <v>3005</v>
      </c>
      <c r="AS54" s="20">
        <v>3877</v>
      </c>
      <c r="AT54" s="20">
        <v>3693</v>
      </c>
      <c r="AU54" s="20">
        <v>4684</v>
      </c>
      <c r="AV54" s="20">
        <v>4137</v>
      </c>
      <c r="AW54" s="20">
        <v>4361</v>
      </c>
    </row>
    <row r="55" spans="1:49" s="16" customFormat="1" ht="12.75">
      <c r="A55" s="16" t="s">
        <v>37</v>
      </c>
      <c r="B55" s="20">
        <v>1103</v>
      </c>
      <c r="C55" s="20">
        <v>1441</v>
      </c>
      <c r="D55" s="20">
        <v>1675</v>
      </c>
      <c r="E55" s="20">
        <v>1802</v>
      </c>
      <c r="F55" s="20">
        <v>2014</v>
      </c>
      <c r="G55" s="20">
        <v>2151</v>
      </c>
      <c r="H55" s="20">
        <v>2341</v>
      </c>
      <c r="I55" s="20">
        <v>2427</v>
      </c>
      <c r="J55" s="20">
        <v>2818</v>
      </c>
      <c r="K55" s="20">
        <v>2978</v>
      </c>
      <c r="L55" s="20">
        <v>2233</v>
      </c>
      <c r="M55" s="20">
        <v>2471</v>
      </c>
      <c r="N55" s="20">
        <v>2337</v>
      </c>
      <c r="O55" s="20">
        <v>2639</v>
      </c>
      <c r="P55" s="20">
        <v>2961</v>
      </c>
      <c r="Q55" s="20">
        <v>2788</v>
      </c>
      <c r="R55" s="20">
        <v>2975</v>
      </c>
      <c r="S55" s="20">
        <v>3223</v>
      </c>
      <c r="T55" s="20">
        <v>1161</v>
      </c>
      <c r="U55" s="20">
        <v>1255</v>
      </c>
      <c r="V55" s="20">
        <v>1340</v>
      </c>
      <c r="W55" s="20">
        <v>1196</v>
      </c>
      <c r="X55" s="20">
        <v>1369</v>
      </c>
      <c r="Y55" s="20">
        <v>1574</v>
      </c>
      <c r="Z55" s="20">
        <v>1580</v>
      </c>
      <c r="AA55" s="20">
        <v>1736</v>
      </c>
      <c r="AB55" s="20">
        <v>1860</v>
      </c>
      <c r="AC55" s="20">
        <v>2001</v>
      </c>
      <c r="AD55" s="20">
        <v>2502</v>
      </c>
      <c r="AE55" s="20">
        <v>1882</v>
      </c>
      <c r="AF55" s="20">
        <v>2050</v>
      </c>
      <c r="AG55" s="20">
        <v>2241</v>
      </c>
      <c r="AH55" s="20">
        <v>2444</v>
      </c>
      <c r="AI55" s="20">
        <v>2645</v>
      </c>
      <c r="AJ55" s="20">
        <v>2456</v>
      </c>
      <c r="AK55" s="20">
        <v>2411</v>
      </c>
      <c r="AL55" s="20">
        <v>3109</v>
      </c>
      <c r="AM55" s="20">
        <v>2642</v>
      </c>
      <c r="AN55" s="20">
        <v>2809</v>
      </c>
      <c r="AO55" s="20">
        <v>3313</v>
      </c>
      <c r="AP55" s="20">
        <v>2245</v>
      </c>
      <c r="AQ55" s="20">
        <v>2292</v>
      </c>
      <c r="AR55" s="20">
        <v>2356</v>
      </c>
      <c r="AS55" s="20">
        <v>2976</v>
      </c>
      <c r="AT55" s="20">
        <v>3204</v>
      </c>
      <c r="AU55" s="20">
        <v>4080</v>
      </c>
      <c r="AV55" s="20">
        <v>3526</v>
      </c>
      <c r="AW55" s="20">
        <v>3765</v>
      </c>
    </row>
    <row r="56" spans="1:49" s="16" customFormat="1" ht="12.75">
      <c r="A56" s="16" t="s">
        <v>38</v>
      </c>
      <c r="B56" s="20">
        <v>1016</v>
      </c>
      <c r="C56" s="20">
        <v>1010</v>
      </c>
      <c r="D56" s="20">
        <v>1060</v>
      </c>
      <c r="E56" s="20">
        <v>1121</v>
      </c>
      <c r="F56" s="20">
        <v>1233</v>
      </c>
      <c r="G56" s="20">
        <v>1346</v>
      </c>
      <c r="H56" s="20">
        <v>1495</v>
      </c>
      <c r="I56" s="20">
        <v>1575</v>
      </c>
      <c r="J56" s="20">
        <v>1722</v>
      </c>
      <c r="K56" s="20">
        <v>1792</v>
      </c>
      <c r="L56" s="20">
        <v>1581</v>
      </c>
      <c r="M56" s="20">
        <v>1857</v>
      </c>
      <c r="N56" s="20">
        <v>1617</v>
      </c>
      <c r="O56" s="20">
        <v>1964</v>
      </c>
      <c r="P56" s="20">
        <v>2291</v>
      </c>
      <c r="Q56" s="20">
        <v>2108</v>
      </c>
      <c r="R56" s="20">
        <v>2246</v>
      </c>
      <c r="S56" s="20">
        <v>2335</v>
      </c>
      <c r="T56" s="20">
        <v>1137</v>
      </c>
      <c r="U56" s="20">
        <v>1273</v>
      </c>
      <c r="V56" s="20">
        <v>1416</v>
      </c>
      <c r="W56" s="20">
        <v>1084</v>
      </c>
      <c r="X56" s="20">
        <v>1356</v>
      </c>
      <c r="Y56" s="20">
        <v>1250</v>
      </c>
      <c r="Z56" s="20">
        <v>1305</v>
      </c>
      <c r="AA56" s="20">
        <v>1428</v>
      </c>
      <c r="AB56" s="20">
        <v>1570</v>
      </c>
      <c r="AC56" s="20">
        <v>1721</v>
      </c>
      <c r="AD56" s="20">
        <v>1851</v>
      </c>
      <c r="AE56" s="20">
        <v>1306</v>
      </c>
      <c r="AF56" s="20">
        <v>1445</v>
      </c>
      <c r="AG56" s="20">
        <v>1601</v>
      </c>
      <c r="AH56" s="20">
        <v>1743</v>
      </c>
      <c r="AI56" s="20">
        <v>1897</v>
      </c>
      <c r="AJ56" s="20">
        <v>1705</v>
      </c>
      <c r="AK56" s="20">
        <v>1871</v>
      </c>
      <c r="AL56" s="20">
        <v>2215</v>
      </c>
      <c r="AM56" s="20">
        <v>1889</v>
      </c>
      <c r="AN56" s="20">
        <v>1975</v>
      </c>
      <c r="AO56" s="20">
        <v>2336</v>
      </c>
      <c r="AP56" s="20">
        <v>1795</v>
      </c>
      <c r="AQ56" s="20">
        <v>1758</v>
      </c>
      <c r="AR56" s="20">
        <v>1901</v>
      </c>
      <c r="AS56" s="20">
        <v>2411</v>
      </c>
      <c r="AT56" s="20">
        <v>2413</v>
      </c>
      <c r="AU56" s="20">
        <v>2955</v>
      </c>
      <c r="AV56" s="20">
        <v>2662</v>
      </c>
      <c r="AW56" s="20">
        <v>2824</v>
      </c>
    </row>
    <row r="57" spans="1:49" s="16" customFormat="1" ht="12.75">
      <c r="A57" s="16" t="s">
        <v>39</v>
      </c>
      <c r="B57" s="20">
        <v>1633</v>
      </c>
      <c r="C57" s="20">
        <v>2048</v>
      </c>
      <c r="D57" s="20">
        <v>2217</v>
      </c>
      <c r="E57" s="20">
        <v>2358</v>
      </c>
      <c r="F57" s="20">
        <v>2532</v>
      </c>
      <c r="G57" s="20">
        <v>2652</v>
      </c>
      <c r="H57" s="20">
        <v>2865</v>
      </c>
      <c r="I57" s="20">
        <v>3031</v>
      </c>
      <c r="J57" s="20">
        <v>3555</v>
      </c>
      <c r="K57" s="20">
        <v>3954</v>
      </c>
      <c r="L57" s="20">
        <v>3626</v>
      </c>
      <c r="M57" s="20">
        <v>3935</v>
      </c>
      <c r="N57" s="20">
        <v>3657</v>
      </c>
      <c r="O57" s="20">
        <v>4358</v>
      </c>
      <c r="P57" s="20">
        <v>5088</v>
      </c>
      <c r="Q57" s="20">
        <v>4751</v>
      </c>
      <c r="R57" s="20">
        <v>5023</v>
      </c>
      <c r="S57" s="20">
        <v>5240</v>
      </c>
      <c r="T57" s="20">
        <v>2321</v>
      </c>
      <c r="U57" s="20">
        <v>2505</v>
      </c>
      <c r="V57" s="20">
        <v>2686</v>
      </c>
      <c r="W57" s="20">
        <v>2204</v>
      </c>
      <c r="X57" s="20">
        <v>2603</v>
      </c>
      <c r="Y57" s="20">
        <v>3048</v>
      </c>
      <c r="Z57" s="20">
        <v>3067</v>
      </c>
      <c r="AA57" s="20">
        <v>3072</v>
      </c>
      <c r="AB57" s="20">
        <v>3188</v>
      </c>
      <c r="AC57" s="20">
        <v>3384</v>
      </c>
      <c r="AD57" s="20">
        <v>4473</v>
      </c>
      <c r="AE57" s="20">
        <v>3312</v>
      </c>
      <c r="AF57" s="20">
        <v>3553</v>
      </c>
      <c r="AG57" s="20">
        <v>3821</v>
      </c>
      <c r="AH57" s="20">
        <v>4059</v>
      </c>
      <c r="AI57" s="20">
        <v>4404</v>
      </c>
      <c r="AJ57" s="20">
        <v>4828</v>
      </c>
      <c r="AK57" s="20">
        <v>5231</v>
      </c>
      <c r="AL57" s="20">
        <v>6153</v>
      </c>
      <c r="AM57" s="20">
        <v>5040</v>
      </c>
      <c r="AN57" s="20">
        <v>5550</v>
      </c>
      <c r="AO57" s="20">
        <v>6364</v>
      </c>
      <c r="AP57" s="20">
        <v>4996</v>
      </c>
      <c r="AQ57" s="20">
        <v>4534</v>
      </c>
      <c r="AR57" s="20">
        <v>5036</v>
      </c>
      <c r="AS57" s="20">
        <v>6764</v>
      </c>
      <c r="AT57" s="20">
        <v>6513</v>
      </c>
      <c r="AU57" s="20">
        <v>7859</v>
      </c>
      <c r="AV57" s="20">
        <v>7154</v>
      </c>
      <c r="AW57" s="20">
        <v>7512</v>
      </c>
    </row>
    <row r="58" spans="1:49" s="16" customFormat="1" ht="12.75">
      <c r="A58" s="16" t="s">
        <v>40</v>
      </c>
      <c r="B58" s="20">
        <v>957</v>
      </c>
      <c r="C58" s="20">
        <v>1209</v>
      </c>
      <c r="D58" s="20">
        <v>1500</v>
      </c>
      <c r="E58" s="20">
        <v>1620</v>
      </c>
      <c r="F58" s="20">
        <v>1711</v>
      </c>
      <c r="G58" s="20">
        <v>1795</v>
      </c>
      <c r="H58" s="20">
        <v>1902</v>
      </c>
      <c r="I58" s="20">
        <v>2284</v>
      </c>
      <c r="J58" s="20">
        <v>2452</v>
      </c>
      <c r="K58" s="20">
        <v>2685</v>
      </c>
      <c r="L58" s="20">
        <v>2069</v>
      </c>
      <c r="M58" s="20">
        <v>2226</v>
      </c>
      <c r="N58" s="20">
        <v>2158</v>
      </c>
      <c r="O58" s="20">
        <v>2534</v>
      </c>
      <c r="P58" s="20">
        <v>3020</v>
      </c>
      <c r="Q58" s="20">
        <v>2706</v>
      </c>
      <c r="R58" s="20">
        <v>3009</v>
      </c>
      <c r="S58" s="20">
        <v>3094</v>
      </c>
      <c r="T58" s="20">
        <v>1144</v>
      </c>
      <c r="U58" s="20">
        <v>1251</v>
      </c>
      <c r="V58" s="20">
        <v>1349</v>
      </c>
      <c r="W58" s="20">
        <v>1191</v>
      </c>
      <c r="X58" s="20">
        <v>1441</v>
      </c>
      <c r="Y58" s="20">
        <v>1922</v>
      </c>
      <c r="Z58" s="20">
        <v>1985</v>
      </c>
      <c r="AA58" s="20">
        <v>2021</v>
      </c>
      <c r="AB58" s="20">
        <v>2083</v>
      </c>
      <c r="AC58" s="20">
        <v>2273</v>
      </c>
      <c r="AD58" s="20">
        <v>2603</v>
      </c>
      <c r="AE58" s="20">
        <v>1950</v>
      </c>
      <c r="AF58" s="20">
        <v>2098</v>
      </c>
      <c r="AG58" s="20">
        <v>2257</v>
      </c>
      <c r="AH58" s="20">
        <v>2500</v>
      </c>
      <c r="AI58" s="20">
        <v>2745</v>
      </c>
      <c r="AJ58" s="20">
        <v>2454</v>
      </c>
      <c r="AK58" s="20">
        <v>2539</v>
      </c>
      <c r="AL58" s="20">
        <v>3202</v>
      </c>
      <c r="AM58" s="20">
        <v>2655</v>
      </c>
      <c r="AN58" s="20">
        <v>2726</v>
      </c>
      <c r="AO58" s="20">
        <v>3240</v>
      </c>
      <c r="AP58" s="20">
        <v>2612</v>
      </c>
      <c r="AQ58" s="20">
        <v>2490</v>
      </c>
      <c r="AR58" s="20">
        <v>2589</v>
      </c>
      <c r="AS58" s="20">
        <v>4334</v>
      </c>
      <c r="AT58" s="20">
        <v>3115</v>
      </c>
      <c r="AU58" s="20">
        <v>3848</v>
      </c>
      <c r="AV58" s="20">
        <v>3436</v>
      </c>
      <c r="AW58" s="20">
        <v>3550</v>
      </c>
    </row>
    <row r="59" spans="1:49" s="16" customFormat="1" ht="12.75">
      <c r="A59" s="16" t="s">
        <v>41</v>
      </c>
      <c r="B59" s="20">
        <v>685</v>
      </c>
      <c r="C59" s="20">
        <v>961</v>
      </c>
      <c r="D59" s="20">
        <v>1079</v>
      </c>
      <c r="E59" s="20">
        <v>1148</v>
      </c>
      <c r="F59" s="20">
        <v>1283</v>
      </c>
      <c r="G59" s="20">
        <v>1361</v>
      </c>
      <c r="H59" s="20">
        <v>1476</v>
      </c>
      <c r="I59" s="20">
        <v>1590</v>
      </c>
      <c r="J59" s="20">
        <v>1777</v>
      </c>
      <c r="K59" s="20">
        <v>1902</v>
      </c>
      <c r="L59" s="20">
        <v>1603</v>
      </c>
      <c r="M59" s="20">
        <v>1794</v>
      </c>
      <c r="N59" s="20">
        <v>1670</v>
      </c>
      <c r="O59" s="20">
        <v>1902</v>
      </c>
      <c r="P59" s="20">
        <v>2253</v>
      </c>
      <c r="Q59" s="20">
        <v>2109</v>
      </c>
      <c r="R59" s="20">
        <v>2255</v>
      </c>
      <c r="S59" s="20">
        <v>2408</v>
      </c>
      <c r="T59" s="20">
        <v>879</v>
      </c>
      <c r="U59" s="20">
        <v>949</v>
      </c>
      <c r="V59" s="20">
        <v>1022</v>
      </c>
      <c r="W59" s="20">
        <v>897</v>
      </c>
      <c r="X59" s="20">
        <v>1081</v>
      </c>
      <c r="Y59" s="20">
        <v>1180</v>
      </c>
      <c r="Z59" s="20">
        <v>1247</v>
      </c>
      <c r="AA59" s="20">
        <v>1342</v>
      </c>
      <c r="AB59" s="20">
        <v>1454</v>
      </c>
      <c r="AC59" s="20">
        <v>1573</v>
      </c>
      <c r="AD59" s="20">
        <v>1864</v>
      </c>
      <c r="AE59" s="20">
        <v>1380</v>
      </c>
      <c r="AF59" s="20">
        <v>1502</v>
      </c>
      <c r="AG59" s="20">
        <v>1646</v>
      </c>
      <c r="AH59" s="20">
        <v>1783</v>
      </c>
      <c r="AI59" s="20">
        <v>1934</v>
      </c>
      <c r="AJ59" s="20">
        <v>1862</v>
      </c>
      <c r="AK59" s="20">
        <v>1902</v>
      </c>
      <c r="AL59" s="20">
        <v>2407</v>
      </c>
      <c r="AM59" s="20">
        <v>1982</v>
      </c>
      <c r="AN59" s="20">
        <v>2131</v>
      </c>
      <c r="AO59" s="20">
        <v>2512</v>
      </c>
      <c r="AP59" s="20">
        <v>1903</v>
      </c>
      <c r="AQ59" s="20">
        <v>1812</v>
      </c>
      <c r="AR59" s="20">
        <v>1959</v>
      </c>
      <c r="AS59" s="20">
        <v>2549</v>
      </c>
      <c r="AT59" s="20">
        <v>2536</v>
      </c>
      <c r="AU59" s="20">
        <v>3131</v>
      </c>
      <c r="AV59" s="20">
        <v>2796</v>
      </c>
      <c r="AW59" s="20">
        <v>2911</v>
      </c>
    </row>
    <row r="60" spans="1:49" s="23" customFormat="1" ht="15.75">
      <c r="A60" s="21" t="s">
        <v>64</v>
      </c>
      <c r="B60" s="22">
        <f aca="true" t="shared" si="10" ref="B60:L60">GEOMEAN(B52,B54,B55,B56,B57,B58,B59)*0.0567425802086608</f>
        <v>36.77687779220104</v>
      </c>
      <c r="C60" s="22">
        <f>GEOMEAN(C52,C54,C55,C56,C57,C58,C59)*0.0567425802086608</f>
        <v>46.58565093903505</v>
      </c>
      <c r="D60" s="22">
        <f t="shared" si="10"/>
        <v>52.61009571015476</v>
      </c>
      <c r="E60" s="22">
        <f t="shared" si="10"/>
        <v>56.39214444828255</v>
      </c>
      <c r="F60" s="22">
        <f t="shared" si="10"/>
        <v>61.965437137700654</v>
      </c>
      <c r="G60" s="22">
        <f t="shared" si="10"/>
        <v>66.33886660521152</v>
      </c>
      <c r="H60" s="22">
        <f t="shared" si="10"/>
        <v>71.74405882996074</v>
      </c>
      <c r="I60" s="22">
        <f t="shared" si="10"/>
        <v>77.43978854254702</v>
      </c>
      <c r="J60" s="22">
        <f t="shared" si="10"/>
        <v>86.72777153734157</v>
      </c>
      <c r="K60" s="22">
        <f t="shared" si="10"/>
        <v>91.23410886770016</v>
      </c>
      <c r="L60" s="22">
        <f t="shared" si="10"/>
        <v>79.8550560263077</v>
      </c>
      <c r="M60" s="22">
        <f aca="true" t="shared" si="11" ref="M60:AR60">GEOMEAN(M52,M54,M55,M56,M57,M58,M59)*0.0567425802086608</f>
        <v>89.60919565695704</v>
      </c>
      <c r="N60" s="22">
        <f t="shared" si="11"/>
        <v>86.4576595175544</v>
      </c>
      <c r="O60" s="22">
        <f t="shared" si="11"/>
        <v>100.23298210474782</v>
      </c>
      <c r="P60" s="22">
        <f t="shared" si="11"/>
        <v>112.38178736600925</v>
      </c>
      <c r="Q60" s="22">
        <f t="shared" si="11"/>
        <v>108.14349443468987</v>
      </c>
      <c r="R60" s="22">
        <f t="shared" si="11"/>
        <v>116.10079993871167</v>
      </c>
      <c r="S60" s="22">
        <f t="shared" si="11"/>
        <v>123.06385922460085</v>
      </c>
      <c r="T60" s="22">
        <f t="shared" si="11"/>
        <v>43.08630218496225</v>
      </c>
      <c r="U60" s="22">
        <f>GEOMEAN(U52,U54,U55,U56,U57,U58,U59)*0.0567425802086608</f>
        <v>47.33704406218852</v>
      </c>
      <c r="V60" s="22">
        <f>GEOMEAN(V52,V54,V55,V56,V57,V58,V59)*0.0567425802086608</f>
        <v>51.33382181523087</v>
      </c>
      <c r="W60" s="22">
        <f t="shared" si="11"/>
        <v>47.69630587754718</v>
      </c>
      <c r="X60" s="22">
        <f t="shared" si="11"/>
        <v>57.76528451577947</v>
      </c>
      <c r="Y60" s="22">
        <f t="shared" si="11"/>
        <v>60.03612810192647</v>
      </c>
      <c r="Z60" s="22">
        <f t="shared" si="11"/>
        <v>63.916340812406744</v>
      </c>
      <c r="AA60" s="22">
        <f t="shared" si="11"/>
        <v>67.62776006567422</v>
      </c>
      <c r="AB60" s="22">
        <f t="shared" si="11"/>
        <v>72.86435830723453</v>
      </c>
      <c r="AC60" s="22">
        <f t="shared" si="11"/>
        <v>78.90829230896118</v>
      </c>
      <c r="AD60" s="22">
        <f>GEOMEAN(AD52,AD54,AD55,AD56,AD57,AD58,AD59)*0.0567425802086608</f>
        <v>91.38242839544642</v>
      </c>
      <c r="AE60" s="22">
        <f t="shared" si="11"/>
        <v>67.05810813473279</v>
      </c>
      <c r="AF60" s="22">
        <f t="shared" si="11"/>
        <v>73.22541691040844</v>
      </c>
      <c r="AG60" s="22">
        <f t="shared" si="11"/>
        <v>80.16572305650955</v>
      </c>
      <c r="AH60" s="22">
        <f t="shared" si="11"/>
        <v>87.12433365373651</v>
      </c>
      <c r="AI60" s="22">
        <f t="shared" si="11"/>
        <v>94.463661386348</v>
      </c>
      <c r="AJ60" s="22">
        <f t="shared" si="11"/>
        <v>87.92073411222265</v>
      </c>
      <c r="AK60" s="22">
        <f t="shared" si="11"/>
        <v>92.17245520838281</v>
      </c>
      <c r="AL60" s="22">
        <f t="shared" si="11"/>
        <v>114.43882408818837</v>
      </c>
      <c r="AM60" s="22">
        <f t="shared" si="11"/>
        <v>95.91014200905003</v>
      </c>
      <c r="AN60" s="22">
        <f t="shared" si="11"/>
        <v>101.62389073939711</v>
      </c>
      <c r="AO60" s="22">
        <f t="shared" si="11"/>
        <v>119.8631143289796</v>
      </c>
      <c r="AP60" s="22">
        <f t="shared" si="11"/>
        <v>100.00000000000001</v>
      </c>
      <c r="AQ60" s="22">
        <f t="shared" si="11"/>
        <v>96.41072684066506</v>
      </c>
      <c r="AR60" s="22">
        <f t="shared" si="11"/>
        <v>103.1624324429094</v>
      </c>
      <c r="AS60" s="22">
        <f>GEOMEAN(AS52,AS54,AS55,AS56,AS57,AS58,AS59)*0.0567425802086608</f>
        <v>138.315090119786</v>
      </c>
      <c r="AT60" s="22">
        <f>GEOMEAN(AT52,AT54,AT55,AT56,AT57,AT58,AT59)*0.0567425802086608</f>
        <v>133.17208251086484</v>
      </c>
      <c r="AU60" s="22">
        <f>GEOMEAN(AU52,AU54,AU55,AU56,AU57,AU58,AU59)*0.0567425802086608</f>
        <v>165.30096647398298</v>
      </c>
      <c r="AV60" s="22">
        <f>GEOMEAN(AV52,AV54,AV55,AV56,AV57,AV58,AV59)*0.0567425802086608</f>
        <v>146.96736335467136</v>
      </c>
      <c r="AW60" s="22">
        <f>GEOMEAN(AW52,AW54,AW55,AW56,AW57,AW58,AW59)*0.0567425802086608</f>
        <v>154.41080624991235</v>
      </c>
    </row>
    <row r="61" spans="1:49" s="28" customFormat="1" ht="25.5">
      <c r="A61" s="28" t="s">
        <v>81</v>
      </c>
      <c r="B61" s="29">
        <f aca="true" t="shared" si="12" ref="B61:L61">AVERAGE(B12,B23,B26,B37,B50,B60)</f>
        <v>35.58149998369389</v>
      </c>
      <c r="C61" s="29">
        <f>AVERAGE(C12,C23,C26,C37,C50,C60)</f>
        <v>50.04700115290996</v>
      </c>
      <c r="D61" s="29">
        <f t="shared" si="12"/>
        <v>54.67608952157139</v>
      </c>
      <c r="E61" s="29">
        <f t="shared" si="12"/>
        <v>58.48801453244496</v>
      </c>
      <c r="F61" s="29">
        <f t="shared" si="12"/>
        <v>63.7449094561507</v>
      </c>
      <c r="G61" s="29">
        <f t="shared" si="12"/>
        <v>67.35580478704753</v>
      </c>
      <c r="H61" s="29">
        <f t="shared" si="12"/>
        <v>72.3092658771775</v>
      </c>
      <c r="I61" s="29">
        <f t="shared" si="12"/>
        <v>75.70063064874283</v>
      </c>
      <c r="J61" s="29">
        <f t="shared" si="12"/>
        <v>83.91713610307129</v>
      </c>
      <c r="K61" s="29">
        <f t="shared" si="12"/>
        <v>88.53718464926088</v>
      </c>
      <c r="L61" s="29">
        <f t="shared" si="12"/>
        <v>75.73583991727413</v>
      </c>
      <c r="M61" s="29">
        <f aca="true" t="shared" si="13" ref="M61:AR61">AVERAGE(M12,M23,M26,M37,M50,M60)</f>
        <v>83.75023275263436</v>
      </c>
      <c r="N61" s="29">
        <f t="shared" si="13"/>
        <v>82.9710919003135</v>
      </c>
      <c r="O61" s="29">
        <f t="shared" si="13"/>
        <v>92.31451968580456</v>
      </c>
      <c r="P61" s="29">
        <f t="shared" si="13"/>
        <v>104.64927146398911</v>
      </c>
      <c r="Q61" s="29">
        <f t="shared" si="13"/>
        <v>101.43375553150895</v>
      </c>
      <c r="R61" s="29">
        <f t="shared" si="13"/>
        <v>107.2339821283038</v>
      </c>
      <c r="S61" s="29">
        <f t="shared" si="13"/>
        <v>113.73475173256242</v>
      </c>
      <c r="T61" s="29">
        <f t="shared" si="13"/>
        <v>40.940003595028415</v>
      </c>
      <c r="U61" s="29">
        <f>AVERAGE(U12,U23,U26,U37,U50,U60)</f>
        <v>44.24862770711689</v>
      </c>
      <c r="V61" s="29">
        <f>AVERAGE(V12,V23,V26,V37,V50,V60)</f>
        <v>47.837046395835294</v>
      </c>
      <c r="W61" s="29">
        <f t="shared" si="13"/>
        <v>47.42530745663952</v>
      </c>
      <c r="X61" s="29">
        <f t="shared" si="13"/>
        <v>55.06929745548805</v>
      </c>
      <c r="Y61" s="29">
        <f t="shared" si="13"/>
        <v>59.171186071851274</v>
      </c>
      <c r="Z61" s="29">
        <f t="shared" si="13"/>
        <v>62.88383357483153</v>
      </c>
      <c r="AA61" s="29">
        <f t="shared" si="13"/>
        <v>66.88634584441682</v>
      </c>
      <c r="AB61" s="29">
        <f t="shared" si="13"/>
        <v>71.3449592698997</v>
      </c>
      <c r="AC61" s="29">
        <f t="shared" si="13"/>
        <v>75.5643106245595</v>
      </c>
      <c r="AD61" s="29">
        <f>AVERAGE(AD12,AD23,AD26,AD37,AD50,AD60)</f>
        <v>87.95497266841271</v>
      </c>
      <c r="AE61" s="29">
        <f t="shared" si="13"/>
        <v>67.36873022744997</v>
      </c>
      <c r="AF61" s="29">
        <f t="shared" si="13"/>
        <v>72.66154929099442</v>
      </c>
      <c r="AG61" s="29">
        <f t="shared" si="13"/>
        <v>78.42534244637375</v>
      </c>
      <c r="AH61" s="29">
        <f t="shared" si="13"/>
        <v>83.81907776785839</v>
      </c>
      <c r="AI61" s="29">
        <f t="shared" si="13"/>
        <v>89.55135853133288</v>
      </c>
      <c r="AJ61" s="29">
        <f t="shared" si="13"/>
        <v>90.32133477884155</v>
      </c>
      <c r="AK61" s="29">
        <f t="shared" si="13"/>
        <v>89.93234745575062</v>
      </c>
      <c r="AL61" s="29">
        <f t="shared" si="13"/>
        <v>111.6609541518413</v>
      </c>
      <c r="AM61" s="29">
        <f t="shared" si="13"/>
        <v>95.6334818752062</v>
      </c>
      <c r="AN61" s="29">
        <f t="shared" si="13"/>
        <v>104.58620619302569</v>
      </c>
      <c r="AO61" s="29">
        <f t="shared" si="13"/>
        <v>121.02264295933963</v>
      </c>
      <c r="AP61" s="29">
        <f t="shared" si="13"/>
        <v>99.99999999999994</v>
      </c>
      <c r="AQ61" s="29">
        <f t="shared" si="13"/>
        <v>95.16286346893348</v>
      </c>
      <c r="AR61" s="29">
        <f t="shared" si="13"/>
        <v>106.29235544118204</v>
      </c>
      <c r="AS61" s="29">
        <f>AVERAGE(AS12,AS23,AS26,AS37,AS50,AS60)</f>
        <v>136.61348603748755</v>
      </c>
      <c r="AT61" s="29">
        <f>AVERAGE(AT12,AT23,AT26,AT37,AT50,AT60)</f>
        <v>126.65158486118911</v>
      </c>
      <c r="AU61" s="29">
        <f>AVERAGE(AU12,AU23,AU26,AU37,AU50,AU60)</f>
        <v>153.82245847099142</v>
      </c>
      <c r="AV61" s="29">
        <f>AVERAGE(AV12,AV23,AV26,AV37,AV50,AV60)</f>
        <v>140.26998838795234</v>
      </c>
      <c r="AW61" s="29">
        <f>AVERAGE(AW12,AW23,AW26,AW37,AW50,AW60)</f>
        <v>145.59898329881278</v>
      </c>
    </row>
    <row r="62" spans="1:49" s="13" customFormat="1" ht="33">
      <c r="A62" s="13" t="s">
        <v>80</v>
      </c>
      <c r="B62" s="31" t="s">
        <v>76</v>
      </c>
      <c r="C62" s="31" t="s">
        <v>76</v>
      </c>
      <c r="D62" s="31" t="s">
        <v>76</v>
      </c>
      <c r="E62" s="31" t="s">
        <v>76</v>
      </c>
      <c r="F62" s="31" t="s">
        <v>76</v>
      </c>
      <c r="G62" s="31" t="s">
        <v>76</v>
      </c>
      <c r="H62" s="31" t="s">
        <v>76</v>
      </c>
      <c r="I62" s="31" t="s">
        <v>76</v>
      </c>
      <c r="J62" s="31" t="s">
        <v>76</v>
      </c>
      <c r="K62" s="31" t="s">
        <v>76</v>
      </c>
      <c r="L62" s="31" t="s">
        <v>76</v>
      </c>
      <c r="M62" s="31" t="s">
        <v>76</v>
      </c>
      <c r="N62" s="31" t="s">
        <v>76</v>
      </c>
      <c r="O62" s="31" t="s">
        <v>76</v>
      </c>
      <c r="P62" s="31" t="s">
        <v>76</v>
      </c>
      <c r="Q62" s="31" t="s">
        <v>76</v>
      </c>
      <c r="R62" s="31" t="s">
        <v>76</v>
      </c>
      <c r="S62" s="31" t="s">
        <v>76</v>
      </c>
      <c r="T62" s="31" t="s">
        <v>76</v>
      </c>
      <c r="U62" s="31" t="s">
        <v>76</v>
      </c>
      <c r="V62" s="31" t="s">
        <v>76</v>
      </c>
      <c r="W62" s="31" t="s">
        <v>76</v>
      </c>
      <c r="X62" s="31" t="s">
        <v>76</v>
      </c>
      <c r="Y62" s="31" t="s">
        <v>76</v>
      </c>
      <c r="Z62" s="31" t="s">
        <v>76</v>
      </c>
      <c r="AA62" s="31" t="s">
        <v>76</v>
      </c>
      <c r="AB62" s="31" t="s">
        <v>76</v>
      </c>
      <c r="AC62" s="31" t="s">
        <v>76</v>
      </c>
      <c r="AD62" s="31" t="s">
        <v>76</v>
      </c>
      <c r="AE62" s="31" t="s">
        <v>76</v>
      </c>
      <c r="AF62" s="31" t="s">
        <v>76</v>
      </c>
      <c r="AG62" s="31" t="s">
        <v>76</v>
      </c>
      <c r="AH62" s="31" t="s">
        <v>76</v>
      </c>
      <c r="AI62" s="31" t="s">
        <v>76</v>
      </c>
      <c r="AJ62" s="31" t="s">
        <v>76</v>
      </c>
      <c r="AK62" s="31" t="s">
        <v>76</v>
      </c>
      <c r="AL62" s="31" t="s">
        <v>76</v>
      </c>
      <c r="AM62" s="31" t="s">
        <v>76</v>
      </c>
      <c r="AN62" s="31" t="s">
        <v>76</v>
      </c>
      <c r="AO62" s="31" t="s">
        <v>76</v>
      </c>
      <c r="AP62" s="31" t="s">
        <v>76</v>
      </c>
      <c r="AQ62" s="31" t="s">
        <v>76</v>
      </c>
      <c r="AR62" s="31" t="s">
        <v>76</v>
      </c>
      <c r="AS62" s="31" t="s">
        <v>76</v>
      </c>
      <c r="AT62" s="31" t="s">
        <v>76</v>
      </c>
      <c r="AU62" s="31" t="s">
        <v>76</v>
      </c>
      <c r="AV62" s="31" t="s">
        <v>76</v>
      </c>
      <c r="AW62" s="31" t="s">
        <v>76</v>
      </c>
    </row>
    <row r="63" spans="1:49" s="3" customFormat="1" ht="20.25">
      <c r="A63" s="2" t="s">
        <v>70</v>
      </c>
      <c r="B63" s="12" t="s">
        <v>76</v>
      </c>
      <c r="C63" s="12" t="s">
        <v>76</v>
      </c>
      <c r="D63" s="12" t="s">
        <v>76</v>
      </c>
      <c r="E63" s="12" t="s">
        <v>76</v>
      </c>
      <c r="F63" s="12" t="s">
        <v>76</v>
      </c>
      <c r="G63" s="12" t="s">
        <v>76</v>
      </c>
      <c r="H63" s="12" t="s">
        <v>76</v>
      </c>
      <c r="I63" s="12" t="s">
        <v>76</v>
      </c>
      <c r="J63" s="12" t="s">
        <v>76</v>
      </c>
      <c r="K63" s="12" t="s">
        <v>76</v>
      </c>
      <c r="L63" s="12" t="s">
        <v>76</v>
      </c>
      <c r="M63" s="12" t="s">
        <v>76</v>
      </c>
      <c r="N63" s="12" t="s">
        <v>76</v>
      </c>
      <c r="O63" s="12" t="s">
        <v>76</v>
      </c>
      <c r="P63" s="12" t="s">
        <v>76</v>
      </c>
      <c r="Q63" s="12" t="s">
        <v>76</v>
      </c>
      <c r="R63" s="12" t="s">
        <v>76</v>
      </c>
      <c r="S63" s="12" t="s">
        <v>76</v>
      </c>
      <c r="T63" s="12" t="s">
        <v>76</v>
      </c>
      <c r="U63" s="12" t="s">
        <v>76</v>
      </c>
      <c r="V63" s="12" t="s">
        <v>76</v>
      </c>
      <c r="W63" s="12" t="s">
        <v>76</v>
      </c>
      <c r="X63" s="12" t="s">
        <v>76</v>
      </c>
      <c r="Y63" s="12" t="s">
        <v>76</v>
      </c>
      <c r="Z63" s="12" t="s">
        <v>76</v>
      </c>
      <c r="AA63" s="12" t="s">
        <v>76</v>
      </c>
      <c r="AB63" s="12" t="s">
        <v>76</v>
      </c>
      <c r="AC63" s="12" t="s">
        <v>76</v>
      </c>
      <c r="AD63" s="12" t="s">
        <v>76</v>
      </c>
      <c r="AE63" s="12" t="s">
        <v>76</v>
      </c>
      <c r="AF63" s="12" t="s">
        <v>76</v>
      </c>
      <c r="AG63" s="12" t="s">
        <v>76</v>
      </c>
      <c r="AH63" s="12" t="s">
        <v>76</v>
      </c>
      <c r="AI63" s="12" t="s">
        <v>76</v>
      </c>
      <c r="AJ63" s="12" t="s">
        <v>76</v>
      </c>
      <c r="AK63" s="12" t="s">
        <v>76</v>
      </c>
      <c r="AL63" s="12" t="s">
        <v>76</v>
      </c>
      <c r="AM63" s="12" t="s">
        <v>76</v>
      </c>
      <c r="AN63" s="12" t="s">
        <v>76</v>
      </c>
      <c r="AO63" s="12" t="s">
        <v>76</v>
      </c>
      <c r="AP63" s="12" t="s">
        <v>76</v>
      </c>
      <c r="AQ63" s="12" t="s">
        <v>76</v>
      </c>
      <c r="AR63" s="12" t="s">
        <v>76</v>
      </c>
      <c r="AS63" s="12" t="s">
        <v>76</v>
      </c>
      <c r="AT63" s="12" t="s">
        <v>76</v>
      </c>
      <c r="AU63" s="12" t="s">
        <v>76</v>
      </c>
      <c r="AV63" s="12" t="s">
        <v>76</v>
      </c>
      <c r="AW63" s="12" t="s">
        <v>76</v>
      </c>
    </row>
    <row r="64" spans="1:49" s="3" customFormat="1" ht="15.75">
      <c r="A64" s="4" t="s">
        <v>42</v>
      </c>
      <c r="B64" s="9">
        <v>0.009166666666666667</v>
      </c>
      <c r="C64" s="9">
        <v>0.0027083333333333334</v>
      </c>
      <c r="D64" s="9">
        <v>0.0024768518518518516</v>
      </c>
      <c r="E64" s="9">
        <v>0.0023958333333333336</v>
      </c>
      <c r="F64" s="9">
        <v>0.002199074074074074</v>
      </c>
      <c r="G64" s="9">
        <v>0.0021759259259259258</v>
      </c>
      <c r="H64" s="9">
        <v>0.002002314814814815</v>
      </c>
      <c r="I64" s="9">
        <v>0.001979166666666667</v>
      </c>
      <c r="J64" s="9">
        <v>0.0016666666666666668</v>
      </c>
      <c r="K64" s="9">
        <v>0.0016435185185185183</v>
      </c>
      <c r="L64" s="9">
        <v>0.001967592592592593</v>
      </c>
      <c r="M64" s="9">
        <v>0.0018171296296296297</v>
      </c>
      <c r="N64" s="9">
        <v>0.0018865740740740742</v>
      </c>
      <c r="O64" s="9">
        <v>0.0017476851851851852</v>
      </c>
      <c r="P64" s="9">
        <v>0.0014930555555555556</v>
      </c>
      <c r="Q64" s="9">
        <v>0.001597222222222222</v>
      </c>
      <c r="R64" s="9">
        <v>0.0015046296296296294</v>
      </c>
      <c r="S64" s="9">
        <v>0.0014467592592592594</v>
      </c>
      <c r="T64" s="9">
        <v>0.004976851851851852</v>
      </c>
      <c r="U64" s="9">
        <v>0.004618055555555556</v>
      </c>
      <c r="V64" s="9">
        <v>0.004456018518518519</v>
      </c>
      <c r="W64" s="9">
        <v>0.003275462962962963</v>
      </c>
      <c r="X64" s="9">
        <v>0.002997685185185185</v>
      </c>
      <c r="Y64" s="9">
        <v>0.0029004908522980814</v>
      </c>
      <c r="Z64" s="9">
        <v>0.002789351851851852</v>
      </c>
      <c r="AA64" s="9">
        <v>0.0026620370370370374</v>
      </c>
      <c r="AB64" s="9">
        <v>0.0025694444444444445</v>
      </c>
      <c r="AC64" s="9">
        <v>0.0025</v>
      </c>
      <c r="AD64" s="9">
        <v>0.0022222222222222222</v>
      </c>
      <c r="AE64" s="9">
        <v>0.0024305555555555556</v>
      </c>
      <c r="AF64" s="9">
        <v>0.0024074074074074076</v>
      </c>
      <c r="AG64" s="9">
        <v>0.002314814814814815</v>
      </c>
      <c r="AH64" s="9">
        <v>0.0022337962962962967</v>
      </c>
      <c r="AI64" s="9">
        <v>0.0021527777777777778</v>
      </c>
      <c r="AJ64" s="9">
        <v>0.001689814814814815</v>
      </c>
      <c r="AK64" s="9">
        <v>0.0017708333333333332</v>
      </c>
      <c r="AL64" s="9">
        <v>0.0014930555555555556</v>
      </c>
      <c r="AM64" s="9">
        <v>0.0017592592592592592</v>
      </c>
      <c r="AN64" s="9">
        <v>0.0014699074074074074</v>
      </c>
      <c r="AO64" s="9">
        <v>0.0013425925925925925</v>
      </c>
      <c r="AP64" s="9">
        <v>0.001736111111111111</v>
      </c>
      <c r="AQ64" s="9">
        <v>0.0018518518518518517</v>
      </c>
      <c r="AR64" s="9">
        <v>0.0016435185185185183</v>
      </c>
      <c r="AS64" s="9">
        <v>0.0012731481481481483</v>
      </c>
      <c r="AT64" s="9">
        <v>0.0013541666666666667</v>
      </c>
      <c r="AU64" s="9">
        <v>0.0011226851851851851</v>
      </c>
      <c r="AV64" s="9">
        <v>0.0012152777777777778</v>
      </c>
      <c r="AW64" s="9">
        <v>0.0012847222222222223</v>
      </c>
    </row>
    <row r="65" spans="1:49" s="3" customFormat="1" ht="15.75">
      <c r="A65" s="4" t="s">
        <v>43</v>
      </c>
      <c r="B65" s="9">
        <v>0.005046296296296296</v>
      </c>
      <c r="C65" s="9">
        <v>0.0016087962962962963</v>
      </c>
      <c r="D65" s="9">
        <v>0.0015277777777777779</v>
      </c>
      <c r="E65" s="9">
        <v>0.0014583333333333334</v>
      </c>
      <c r="F65" s="9">
        <v>0.0012962962962962963</v>
      </c>
      <c r="G65" s="9">
        <v>0.0012847222222222223</v>
      </c>
      <c r="H65" s="9">
        <v>0.0011921296296296296</v>
      </c>
      <c r="I65" s="9">
        <v>0.0011574074074074073</v>
      </c>
      <c r="J65" s="9">
        <v>0.0010185185185185186</v>
      </c>
      <c r="K65" s="9">
        <v>0.0009606481481481481</v>
      </c>
      <c r="L65" s="9">
        <v>0.0011111111111111111</v>
      </c>
      <c r="M65" s="9">
        <v>0.0010300925925925926</v>
      </c>
      <c r="N65" s="9">
        <v>0.0010300925925925926</v>
      </c>
      <c r="O65" s="9">
        <v>0.0009606481481481481</v>
      </c>
      <c r="P65" s="9">
        <v>0.0008217592592592592</v>
      </c>
      <c r="Q65" s="9">
        <v>0.0008680555555555555</v>
      </c>
      <c r="R65" s="9">
        <v>0.0008101851851851852</v>
      </c>
      <c r="S65" s="9">
        <v>0.000775462962962963</v>
      </c>
      <c r="T65" s="9">
        <v>0.0022569444444444447</v>
      </c>
      <c r="U65" s="9">
        <v>0.0020833333333333333</v>
      </c>
      <c r="V65" s="9">
        <v>0.0020370370370370373</v>
      </c>
      <c r="W65" s="9">
        <v>0.0017476851851851852</v>
      </c>
      <c r="X65" s="9">
        <v>0.001712962962962963</v>
      </c>
      <c r="Y65" s="9">
        <v>0.001673360107095047</v>
      </c>
      <c r="Z65" s="9">
        <v>0.0015624999999999999</v>
      </c>
      <c r="AA65" s="9">
        <v>0.0015162037037037036</v>
      </c>
      <c r="AB65" s="9">
        <v>0.001412037037037037</v>
      </c>
      <c r="AC65" s="9">
        <v>0.001365740740740741</v>
      </c>
      <c r="AD65" s="9">
        <v>0.0012384259259259258</v>
      </c>
      <c r="AE65" s="9">
        <v>0.0014814814814814814</v>
      </c>
      <c r="AF65" s="9">
        <v>0.001388888888888889</v>
      </c>
      <c r="AG65" s="9">
        <v>0.0013194444444444443</v>
      </c>
      <c r="AH65" s="9">
        <v>0.001261574074074074</v>
      </c>
      <c r="AI65" s="9">
        <v>0.0011921296296296296</v>
      </c>
      <c r="AJ65" s="9">
        <v>0.0009837962962962964</v>
      </c>
      <c r="AK65" s="9">
        <v>0.0010185185185185186</v>
      </c>
      <c r="AL65" s="9">
        <v>0.0008217592592592592</v>
      </c>
      <c r="AM65" s="9">
        <v>0.0009953703703703704</v>
      </c>
      <c r="AN65" s="9">
        <v>0.0008333333333333334</v>
      </c>
      <c r="AO65" s="9">
        <v>0.0007291666666666667</v>
      </c>
      <c r="AP65" s="9">
        <v>0.0009259259259259259</v>
      </c>
      <c r="AQ65" s="9">
        <v>0.0009953703703703704</v>
      </c>
      <c r="AR65" s="9">
        <v>0.0008680555555555555</v>
      </c>
      <c r="AS65" s="9">
        <v>0.0006481481481481481</v>
      </c>
      <c r="AT65" s="9">
        <v>0.0007407407407407407</v>
      </c>
      <c r="AU65" s="9">
        <v>0.0005787037037037038</v>
      </c>
      <c r="AV65" s="9">
        <v>0.000636574074074074</v>
      </c>
      <c r="AW65" s="9">
        <v>0.0006481481481481481</v>
      </c>
    </row>
    <row r="66" spans="1:49" s="3" customFormat="1" ht="15.75">
      <c r="A66" s="4" t="s">
        <v>44</v>
      </c>
      <c r="B66" s="9">
        <v>0.002488425925925926</v>
      </c>
      <c r="C66" s="9">
        <v>0.002615740740740741</v>
      </c>
      <c r="D66" s="9">
        <v>0.0024537037037037036</v>
      </c>
      <c r="E66" s="9">
        <v>0.0022222222222222222</v>
      </c>
      <c r="F66" s="9">
        <v>0.002025462962962963</v>
      </c>
      <c r="G66" s="9">
        <v>0.0018750000000000001</v>
      </c>
      <c r="H66" s="9">
        <v>0.0017245370370370372</v>
      </c>
      <c r="I66" s="9">
        <v>0.0016087962962962963</v>
      </c>
      <c r="J66" s="9">
        <v>0.0015277777777777779</v>
      </c>
      <c r="K66" s="9">
        <v>0.0014467592592592594</v>
      </c>
      <c r="L66" s="9">
        <v>0.0019097222222222222</v>
      </c>
      <c r="M66" s="9">
        <v>0.0016782407407407406</v>
      </c>
      <c r="N66" s="9">
        <v>0.0018171296296296297</v>
      </c>
      <c r="O66" s="9">
        <v>0.0016087962962962963</v>
      </c>
      <c r="P66" s="9">
        <v>0.0013773148148148147</v>
      </c>
      <c r="Q66" s="9">
        <v>0.0014814814814814814</v>
      </c>
      <c r="R66" s="9">
        <v>0.0013773148148148147</v>
      </c>
      <c r="S66" s="9">
        <v>0.0012847222222222223</v>
      </c>
      <c r="T66" s="9">
        <v>0.0022800925925925927</v>
      </c>
      <c r="U66" s="9">
        <v>0.0020717592592592593</v>
      </c>
      <c r="V66" s="9">
        <v>0.0018287037037037037</v>
      </c>
      <c r="W66" s="9">
        <v>0.0022800925925925927</v>
      </c>
      <c r="X66" s="9">
        <v>0.0018287037037037037</v>
      </c>
      <c r="Y66" s="9">
        <v>0.0021893128067826863</v>
      </c>
      <c r="Z66" s="9">
        <v>0.002025462962962963</v>
      </c>
      <c r="AA66" s="9">
        <v>0.0018171296296296297</v>
      </c>
      <c r="AB66" s="9">
        <v>0.0016550925925925926</v>
      </c>
      <c r="AC66" s="9">
        <v>0.0015162037037037036</v>
      </c>
      <c r="AD66" s="9">
        <v>0.0014699074074074074</v>
      </c>
      <c r="AE66" s="9">
        <v>0.002013888888888889</v>
      </c>
      <c r="AF66" s="9">
        <v>0.0018171296296296297</v>
      </c>
      <c r="AG66" s="9">
        <v>0.0016550925925925926</v>
      </c>
      <c r="AH66" s="9">
        <v>0.0015162037037037036</v>
      </c>
      <c r="AI66" s="9">
        <v>0.001400462962962963</v>
      </c>
      <c r="AJ66" s="9">
        <v>0.001550925925925926</v>
      </c>
      <c r="AK66" s="9">
        <v>0.0015162037037037036</v>
      </c>
      <c r="AL66" s="9">
        <v>0.0012152777777777778</v>
      </c>
      <c r="AM66" s="9">
        <v>0.0014467592592592594</v>
      </c>
      <c r="AN66" s="9">
        <v>0.001365740740740741</v>
      </c>
      <c r="AO66" s="9">
        <v>0.0011574074074074073</v>
      </c>
      <c r="AP66" s="9">
        <v>0.0015162037037037036</v>
      </c>
      <c r="AQ66" s="9">
        <v>0.0015625</v>
      </c>
      <c r="AR66" s="9">
        <v>0.0014583333333333334</v>
      </c>
      <c r="AS66" s="9">
        <v>0.0011458333333333333</v>
      </c>
      <c r="AT66" s="9">
        <v>0.0012037037037037038</v>
      </c>
      <c r="AU66" s="9">
        <v>0.0010185185185185186</v>
      </c>
      <c r="AV66" s="9">
        <v>0.0011458333333333333</v>
      </c>
      <c r="AW66" s="9">
        <v>0.0010879629629629629</v>
      </c>
    </row>
    <row r="67" spans="1:49" s="23" customFormat="1" ht="15.75">
      <c r="A67" s="21" t="s">
        <v>64</v>
      </c>
      <c r="B67" s="22">
        <f aca="true" t="shared" si="14" ref="B67:L67">GEOMEAN(1/B64,1/B65,1/B66)*0.134576874605326</f>
        <v>27.66522056096061</v>
      </c>
      <c r="C67" s="22">
        <f>GEOMEAN(1/C64,1/C65,1/C66)*0.134576874605326</f>
        <v>59.80045406920611</v>
      </c>
      <c r="D67" s="22">
        <f t="shared" si="14"/>
        <v>64.02894195702729</v>
      </c>
      <c r="E67" s="22">
        <f t="shared" si="14"/>
        <v>67.9626243777146</v>
      </c>
      <c r="F67" s="22">
        <f t="shared" si="14"/>
        <v>75.01491528159606</v>
      </c>
      <c r="G67" s="22">
        <f t="shared" si="14"/>
        <v>77.47333171106867</v>
      </c>
      <c r="H67" s="22">
        <f t="shared" si="14"/>
        <v>83.97067581220847</v>
      </c>
      <c r="I67" s="22">
        <f t="shared" si="14"/>
        <v>87.12588656156164</v>
      </c>
      <c r="J67" s="22">
        <f t="shared" si="14"/>
        <v>97.95151301671251</v>
      </c>
      <c r="K67" s="22">
        <f t="shared" si="14"/>
        <v>102.18614854384764</v>
      </c>
      <c r="L67" s="22">
        <f t="shared" si="14"/>
        <v>83.57623721441132</v>
      </c>
      <c r="M67" s="22">
        <f aca="true" t="shared" si="15" ref="M67:AR67">GEOMEAN(1/M64,1/M65,1/M66)*0.134576874605326</f>
        <v>91.88930359577846</v>
      </c>
      <c r="N67" s="22">
        <f t="shared" si="15"/>
        <v>88.37411806308772</v>
      </c>
      <c r="O67" s="22">
        <f t="shared" si="15"/>
        <v>96.6334683113459</v>
      </c>
      <c r="P67" s="22">
        <f t="shared" si="15"/>
        <v>112.98457953863168</v>
      </c>
      <c r="Q67" s="22">
        <f t="shared" si="15"/>
        <v>105.86865786828157</v>
      </c>
      <c r="R67" s="22">
        <f t="shared" si="15"/>
        <v>113.22823284605991</v>
      </c>
      <c r="S67" s="22">
        <f>GEOMEAN(1/S64,1/S65,1/S66)*0.134576874605326</f>
        <v>119.13743594926409</v>
      </c>
      <c r="T67" s="22">
        <f t="shared" si="15"/>
        <v>45.65563801392784</v>
      </c>
      <c r="U67" s="22">
        <f>GEOMEAN(1/U64,1/U65,1/U66)*0.134576874605326</f>
        <v>49.63462023066114</v>
      </c>
      <c r="V67" s="22">
        <f>GEOMEAN(1/V64,1/V65,1/V66)*0.134576874605326</f>
        <v>52.756262333234154</v>
      </c>
      <c r="W67" s="22">
        <f t="shared" si="15"/>
        <v>57.157642914137256</v>
      </c>
      <c r="X67" s="22">
        <f t="shared" si="15"/>
        <v>63.788833221047895</v>
      </c>
      <c r="Y67" s="22">
        <f t="shared" si="15"/>
        <v>61.21354462969179</v>
      </c>
      <c r="Z67" s="22">
        <f t="shared" si="15"/>
        <v>65.1160269112367</v>
      </c>
      <c r="AA67" s="22">
        <f t="shared" si="15"/>
        <v>69.2656508200772</v>
      </c>
      <c r="AB67" s="22">
        <f t="shared" si="15"/>
        <v>74.04025395650594</v>
      </c>
      <c r="AC67" s="22">
        <f t="shared" si="15"/>
        <v>77.79442870890885</v>
      </c>
      <c r="AD67" s="22">
        <f>GEOMEAN(1/AD64,1/AD65,1/AD66)*0.134576874605326</f>
        <v>84.46068605644203</v>
      </c>
      <c r="AE67" s="22">
        <f t="shared" si="15"/>
        <v>69.52772348024217</v>
      </c>
      <c r="AF67" s="22">
        <f t="shared" si="15"/>
        <v>73.75125858999012</v>
      </c>
      <c r="AG67" s="22">
        <f t="shared" si="15"/>
        <v>78.41405008576302</v>
      </c>
      <c r="AH67" s="22">
        <f t="shared" si="15"/>
        <v>82.93397465954624</v>
      </c>
      <c r="AI67" s="22">
        <f t="shared" si="15"/>
        <v>87.85618364226302</v>
      </c>
      <c r="AJ67" s="22">
        <f t="shared" si="15"/>
        <v>98.14284740332052</v>
      </c>
      <c r="AK67" s="22">
        <f t="shared" si="15"/>
        <v>96.23559025156436</v>
      </c>
      <c r="AL67" s="22">
        <f t="shared" si="15"/>
        <v>117.79812953629065</v>
      </c>
      <c r="AM67" s="22">
        <f t="shared" si="15"/>
        <v>98.71886719654776</v>
      </c>
      <c r="AN67" s="22">
        <f t="shared" si="15"/>
        <v>113.36476854516175</v>
      </c>
      <c r="AO67" s="22">
        <f t="shared" si="15"/>
        <v>129.08764197296355</v>
      </c>
      <c r="AP67" s="22">
        <f t="shared" si="15"/>
        <v>100.00000000000011</v>
      </c>
      <c r="AQ67" s="22">
        <f t="shared" si="15"/>
        <v>94.58743454382937</v>
      </c>
      <c r="AR67" s="22">
        <f t="shared" si="15"/>
        <v>105.41703484294716</v>
      </c>
      <c r="AS67" s="22">
        <f>GEOMEAN(1/AS64,1/AS65,1/AS66)*0.134576874605326</f>
        <v>137.11307738474352</v>
      </c>
      <c r="AT67" s="22">
        <f>GEOMEAN(1/AT64,1/AT65,1/AT66)*0.134576874605326</f>
        <v>126.38177643507613</v>
      </c>
      <c r="AU67" s="22">
        <f>GEOMEAN(1/AU64,1/AU65,1/AU66)*0.134576874605326</f>
        <v>154.43392534241764</v>
      </c>
      <c r="AV67" s="22">
        <f>GEOMEAN(1/AV64,1/AV65,1/AV66)*0.134576874605326</f>
        <v>140.09472600591474</v>
      </c>
      <c r="AW67" s="22">
        <f>GEOMEAN(1/AW64,1/AW65,1/AW66)*0.134576874605326</f>
        <v>139.08209614606596</v>
      </c>
    </row>
    <row r="68" spans="1:49" s="16" customFormat="1" ht="20.25">
      <c r="A68" s="14" t="s">
        <v>77</v>
      </c>
      <c r="B68" s="15" t="s">
        <v>76</v>
      </c>
      <c r="C68" s="15" t="s">
        <v>76</v>
      </c>
      <c r="D68" s="15" t="s">
        <v>76</v>
      </c>
      <c r="E68" s="15" t="s">
        <v>76</v>
      </c>
      <c r="F68" s="15" t="s">
        <v>76</v>
      </c>
      <c r="G68" s="15" t="s">
        <v>76</v>
      </c>
      <c r="H68" s="15" t="s">
        <v>76</v>
      </c>
      <c r="I68" s="15" t="s">
        <v>76</v>
      </c>
      <c r="J68" s="15" t="s">
        <v>76</v>
      </c>
      <c r="K68" s="15" t="s">
        <v>76</v>
      </c>
      <c r="L68" s="15" t="s">
        <v>76</v>
      </c>
      <c r="M68" s="15" t="s">
        <v>76</v>
      </c>
      <c r="N68" s="15" t="s">
        <v>76</v>
      </c>
      <c r="O68" s="15" t="s">
        <v>76</v>
      </c>
      <c r="P68" s="15" t="s">
        <v>76</v>
      </c>
      <c r="Q68" s="15" t="s">
        <v>76</v>
      </c>
      <c r="R68" s="15" t="s">
        <v>76</v>
      </c>
      <c r="S68" s="15" t="s">
        <v>76</v>
      </c>
      <c r="T68" s="15" t="s">
        <v>76</v>
      </c>
      <c r="U68" s="15" t="s">
        <v>76</v>
      </c>
      <c r="V68" s="15" t="s">
        <v>76</v>
      </c>
      <c r="W68" s="15" t="s">
        <v>76</v>
      </c>
      <c r="X68" s="15" t="s">
        <v>76</v>
      </c>
      <c r="Y68" s="15" t="s">
        <v>76</v>
      </c>
      <c r="Z68" s="15" t="s">
        <v>76</v>
      </c>
      <c r="AA68" s="15" t="s">
        <v>76</v>
      </c>
      <c r="AB68" s="15" t="s">
        <v>76</v>
      </c>
      <c r="AC68" s="15" t="s">
        <v>76</v>
      </c>
      <c r="AD68" s="15" t="s">
        <v>76</v>
      </c>
      <c r="AE68" s="15" t="s">
        <v>76</v>
      </c>
      <c r="AF68" s="15" t="s">
        <v>76</v>
      </c>
      <c r="AG68" s="15" t="s">
        <v>76</v>
      </c>
      <c r="AH68" s="15" t="s">
        <v>76</v>
      </c>
      <c r="AI68" s="15" t="s">
        <v>76</v>
      </c>
      <c r="AJ68" s="15" t="s">
        <v>76</v>
      </c>
      <c r="AK68" s="15" t="s">
        <v>76</v>
      </c>
      <c r="AL68" s="15" t="s">
        <v>76</v>
      </c>
      <c r="AM68" s="15" t="s">
        <v>76</v>
      </c>
      <c r="AN68" s="15" t="s">
        <v>76</v>
      </c>
      <c r="AO68" s="15" t="s">
        <v>76</v>
      </c>
      <c r="AP68" s="15" t="s">
        <v>76</v>
      </c>
      <c r="AQ68" s="15" t="s">
        <v>76</v>
      </c>
      <c r="AR68" s="15" t="s">
        <v>76</v>
      </c>
      <c r="AS68" s="15" t="s">
        <v>76</v>
      </c>
      <c r="AT68" s="15" t="s">
        <v>76</v>
      </c>
      <c r="AU68" s="15" t="s">
        <v>76</v>
      </c>
      <c r="AV68" s="15" t="s">
        <v>76</v>
      </c>
      <c r="AW68" s="15" t="s">
        <v>76</v>
      </c>
    </row>
    <row r="69" spans="1:49" s="16" customFormat="1" ht="15.75">
      <c r="A69" s="17" t="s">
        <v>45</v>
      </c>
      <c r="B69" s="18">
        <v>0.0012037037037037038</v>
      </c>
      <c r="C69" s="18">
        <v>0.0012152777777777778</v>
      </c>
      <c r="D69" s="18">
        <v>0.0011342592592592591</v>
      </c>
      <c r="E69" s="18">
        <v>0.0010300925925925926</v>
      </c>
      <c r="F69" s="18">
        <v>0.0009375</v>
      </c>
      <c r="G69" s="18">
        <v>0.0008680555555555555</v>
      </c>
      <c r="H69" s="18">
        <v>0.000798611111111111</v>
      </c>
      <c r="I69" s="18">
        <v>0.0007523148148148147</v>
      </c>
      <c r="J69" s="18">
        <v>0.0009259259259259259</v>
      </c>
      <c r="K69" s="18">
        <v>0.0006712962962962962</v>
      </c>
      <c r="L69" s="18">
        <v>0.0009953703703703704</v>
      </c>
      <c r="M69" s="18">
        <v>0.0008680555555555555</v>
      </c>
      <c r="N69" s="18">
        <v>0.0009490740740740741</v>
      </c>
      <c r="O69" s="18">
        <v>0.0008449074074074075</v>
      </c>
      <c r="P69" s="18">
        <v>0.0007407407407407407</v>
      </c>
      <c r="Q69" s="18">
        <v>0.000798611111111111</v>
      </c>
      <c r="R69" s="18">
        <v>0.0007407407407407407</v>
      </c>
      <c r="S69" s="18">
        <v>0.0006828703703703703</v>
      </c>
      <c r="T69" s="18">
        <v>0.00125</v>
      </c>
      <c r="U69" s="18">
        <v>0.0011342592592592593</v>
      </c>
      <c r="V69" s="18">
        <v>0.0010185185185185186</v>
      </c>
      <c r="W69" s="18">
        <v>0.0012268518518518518</v>
      </c>
      <c r="X69" s="18">
        <v>0.0009953703703703704</v>
      </c>
      <c r="Y69" s="18">
        <v>0.0012152777777777776</v>
      </c>
      <c r="Z69" s="18">
        <v>0.0010763888888888889</v>
      </c>
      <c r="AA69" s="18">
        <v>0.0009722222222222221</v>
      </c>
      <c r="AB69" s="18">
        <v>0.0008912037037037036</v>
      </c>
      <c r="AC69" s="18">
        <v>0.0008217592592592592</v>
      </c>
      <c r="AD69" s="18">
        <v>0.000787037037037037</v>
      </c>
      <c r="AE69" s="18">
        <v>0.0010763888888888889</v>
      </c>
      <c r="AF69" s="18">
        <v>0.0009722222222222221</v>
      </c>
      <c r="AG69" s="18">
        <v>0.0008796296296296296</v>
      </c>
      <c r="AH69" s="18">
        <v>0.0008101851851851852</v>
      </c>
      <c r="AI69" s="18">
        <v>0.0007523148148148147</v>
      </c>
      <c r="AJ69" s="18">
        <v>0.0008333333333333334</v>
      </c>
      <c r="AK69" s="18">
        <v>0.0008101851851851852</v>
      </c>
      <c r="AL69" s="18">
        <v>0.0006597222222222221</v>
      </c>
      <c r="AM69" s="18">
        <v>0.000775462962962963</v>
      </c>
      <c r="AN69" s="18">
        <v>0.0007291666666666667</v>
      </c>
      <c r="AO69" s="18">
        <v>0.000625</v>
      </c>
      <c r="AP69" s="18">
        <v>0.0008101851851851852</v>
      </c>
      <c r="AQ69" s="18">
        <v>0.0008333333333333334</v>
      </c>
      <c r="AR69" s="18">
        <v>0.000775462962962963</v>
      </c>
      <c r="AS69" s="18">
        <v>0.0006134259259259259</v>
      </c>
      <c r="AT69" s="18">
        <v>0.0006944444444444445</v>
      </c>
      <c r="AU69" s="18">
        <v>0.0005787037037037038</v>
      </c>
      <c r="AV69" s="18">
        <v>0.0006597222222222221</v>
      </c>
      <c r="AW69" s="18">
        <v>0.0006134259259259259</v>
      </c>
    </row>
    <row r="70" spans="1:49" s="16" customFormat="1" ht="15.75">
      <c r="A70" s="17" t="s">
        <v>46</v>
      </c>
      <c r="B70" s="18">
        <v>0.003310185185185185</v>
      </c>
      <c r="C70" s="18">
        <v>0.0022569444444444447</v>
      </c>
      <c r="D70" s="18">
        <v>0.0021064814814814813</v>
      </c>
      <c r="E70" s="18">
        <v>0.0018981481481481482</v>
      </c>
      <c r="F70" s="18">
        <v>0.001736111111111111</v>
      </c>
      <c r="G70" s="18">
        <v>0.0016087962962962963</v>
      </c>
      <c r="H70" s="18">
        <v>0.0014814814814814814</v>
      </c>
      <c r="I70" s="18">
        <v>0.001388888888888889</v>
      </c>
      <c r="J70" s="18">
        <v>0.0013194444444444443</v>
      </c>
      <c r="K70" s="18">
        <v>0.00125</v>
      </c>
      <c r="L70" s="18">
        <v>0.001689814814814815</v>
      </c>
      <c r="M70" s="18">
        <v>0.0014814814814814814</v>
      </c>
      <c r="N70" s="18">
        <v>0.0016319444444444445</v>
      </c>
      <c r="O70" s="18">
        <v>0.0014467592592592594</v>
      </c>
      <c r="P70" s="18">
        <v>0.0012268518518518518</v>
      </c>
      <c r="Q70" s="18">
        <v>0.0013310185185185185</v>
      </c>
      <c r="R70" s="18">
        <v>0.0012384259259259258</v>
      </c>
      <c r="S70" s="18">
        <v>0.0011458333333333333</v>
      </c>
      <c r="T70" s="18">
        <v>0.003425925925925926</v>
      </c>
      <c r="U70" s="18">
        <v>0.0031249999999999997</v>
      </c>
      <c r="V70" s="18">
        <v>0.0027546296296296294</v>
      </c>
      <c r="W70" s="18">
        <v>0.0022453703703703702</v>
      </c>
      <c r="X70" s="18">
        <v>0.0018402777777777777</v>
      </c>
      <c r="Y70" s="18">
        <v>0.0021701388888888886</v>
      </c>
      <c r="Z70" s="18">
        <v>0.0019328703703703704</v>
      </c>
      <c r="AA70" s="18">
        <v>0.0017476851851851852</v>
      </c>
      <c r="AB70" s="18">
        <v>0.0015856481481481479</v>
      </c>
      <c r="AC70" s="18">
        <v>0.0014583333333333334</v>
      </c>
      <c r="AD70" s="18">
        <v>0.0012847222222222223</v>
      </c>
      <c r="AE70" s="18">
        <v>0.001875</v>
      </c>
      <c r="AF70" s="18">
        <v>0.001736111111111111</v>
      </c>
      <c r="AG70" s="18">
        <v>0.001574074074074074</v>
      </c>
      <c r="AH70" s="18">
        <v>0.0014467592592592594</v>
      </c>
      <c r="AI70" s="18">
        <v>0.0013310185185185185</v>
      </c>
      <c r="AJ70" s="18">
        <v>0.0014814814814814814</v>
      </c>
      <c r="AK70" s="18">
        <v>0.0014467592592592594</v>
      </c>
      <c r="AL70" s="18">
        <v>0.0011574074074074073</v>
      </c>
      <c r="AM70" s="18">
        <v>0.001261574074074074</v>
      </c>
      <c r="AN70" s="18">
        <v>0.0011921296296296296</v>
      </c>
      <c r="AO70" s="18">
        <v>0.0010069444444444444</v>
      </c>
      <c r="AP70" s="18">
        <v>0.0014467592592592594</v>
      </c>
      <c r="AQ70" s="18">
        <v>0.001365740740740741</v>
      </c>
      <c r="AR70" s="18">
        <v>0.0012731481481481483</v>
      </c>
      <c r="AS70" s="18">
        <v>0.0009953703703703704</v>
      </c>
      <c r="AT70" s="18">
        <v>0.0010300925925925926</v>
      </c>
      <c r="AU70" s="18">
        <v>0.0008333333333333334</v>
      </c>
      <c r="AV70" s="18">
        <v>0.0009375000000000001</v>
      </c>
      <c r="AW70" s="18">
        <v>0.0009027777777777778</v>
      </c>
    </row>
    <row r="71" spans="1:49" s="16" customFormat="1" ht="15.75">
      <c r="A71" s="17" t="s">
        <v>47</v>
      </c>
      <c r="B71" s="18">
        <v>0.0021527777777777778</v>
      </c>
      <c r="C71" s="18">
        <v>0.0022569444444444447</v>
      </c>
      <c r="D71" s="18">
        <v>0.0021064814814814813</v>
      </c>
      <c r="E71" s="18">
        <v>0.0018981481481481482</v>
      </c>
      <c r="F71" s="18">
        <v>0.001736111111111111</v>
      </c>
      <c r="G71" s="18">
        <v>0.0016087962962962963</v>
      </c>
      <c r="H71" s="18">
        <v>0.0014814814814814814</v>
      </c>
      <c r="I71" s="18">
        <v>0.0013773148148148147</v>
      </c>
      <c r="J71" s="18">
        <v>0.0013194444444444443</v>
      </c>
      <c r="K71" s="18">
        <v>0.00125</v>
      </c>
      <c r="L71" s="18">
        <v>0.0018865740740740742</v>
      </c>
      <c r="M71" s="18">
        <v>0.0016550925925925926</v>
      </c>
      <c r="N71" s="18">
        <v>0.0018055555555555557</v>
      </c>
      <c r="O71" s="18">
        <v>0.0015856481481481479</v>
      </c>
      <c r="P71" s="18">
        <v>0.001388888888888889</v>
      </c>
      <c r="Q71" s="18">
        <v>0.0014930555555555556</v>
      </c>
      <c r="R71" s="18">
        <v>0.001388888888888889</v>
      </c>
      <c r="S71" s="18">
        <v>0.0012962962962962963</v>
      </c>
      <c r="T71" s="18">
        <v>0.0023958333333333336</v>
      </c>
      <c r="U71" s="18">
        <v>0.0021064814814814813</v>
      </c>
      <c r="V71" s="18">
        <v>0.0019097222222222222</v>
      </c>
      <c r="W71" s="18">
        <v>0.002372685185185185</v>
      </c>
      <c r="X71" s="18">
        <v>0.0019097222222222222</v>
      </c>
      <c r="Y71" s="18">
        <v>0.0023292824074074075</v>
      </c>
      <c r="Z71" s="18">
        <v>0.0020833333333333333</v>
      </c>
      <c r="AA71" s="18">
        <v>0.0018634259259259261</v>
      </c>
      <c r="AB71" s="18">
        <v>0.0017013888888888892</v>
      </c>
      <c r="AC71" s="18">
        <v>0.0015624999999999999</v>
      </c>
      <c r="AD71" s="18">
        <v>0.001400462962962963</v>
      </c>
      <c r="AE71" s="18">
        <v>0.0020833333333333333</v>
      </c>
      <c r="AF71" s="18">
        <v>0.0018634259259259261</v>
      </c>
      <c r="AG71" s="18">
        <v>0.001689814814814815</v>
      </c>
      <c r="AH71" s="18">
        <v>0.001550925925925926</v>
      </c>
      <c r="AI71" s="18">
        <v>0.0014351851851851854</v>
      </c>
      <c r="AJ71" s="18">
        <v>0.001597222222222222</v>
      </c>
      <c r="AK71" s="18">
        <v>0.0015625</v>
      </c>
      <c r="AL71" s="18">
        <v>0.00125</v>
      </c>
      <c r="AM71" s="18">
        <v>0.0013773148148148147</v>
      </c>
      <c r="AN71" s="18">
        <v>0.0013078703703703705</v>
      </c>
      <c r="AO71" s="18">
        <v>0.001099537037037037</v>
      </c>
      <c r="AP71" s="18">
        <v>0.0015625</v>
      </c>
      <c r="AQ71" s="18">
        <v>0.0014930555555555556</v>
      </c>
      <c r="AR71" s="18">
        <v>0.001400462962962963</v>
      </c>
      <c r="AS71" s="18">
        <v>0.0010879629629629629</v>
      </c>
      <c r="AT71" s="18">
        <v>0.0011689814814814816</v>
      </c>
      <c r="AU71" s="18">
        <v>0.0009837962962962964</v>
      </c>
      <c r="AV71" s="18">
        <v>0.0011111111111111111</v>
      </c>
      <c r="AW71" s="18">
        <v>0.0009722222222222221</v>
      </c>
    </row>
    <row r="72" spans="1:49" s="16" customFormat="1" ht="15.75">
      <c r="A72" s="17" t="s">
        <v>48</v>
      </c>
      <c r="B72" s="18">
        <v>0.005729166666666667</v>
      </c>
      <c r="C72" s="18">
        <v>0.0052893518518518515</v>
      </c>
      <c r="D72" s="18">
        <v>0.004826388888888889</v>
      </c>
      <c r="E72" s="18">
        <v>0.004386574074074074</v>
      </c>
      <c r="F72" s="18">
        <v>0.00400462962962963</v>
      </c>
      <c r="G72" s="18">
        <v>0.0037268518518518514</v>
      </c>
      <c r="H72" s="18">
        <v>0.003425925925925926</v>
      </c>
      <c r="I72" s="18">
        <v>0.0032175925925925926</v>
      </c>
      <c r="J72" s="18">
        <v>0.002962962962962963</v>
      </c>
      <c r="K72" s="18">
        <v>0.002789351851851852</v>
      </c>
      <c r="L72" s="18">
        <v>0.0037037037037037034</v>
      </c>
      <c r="M72" s="18">
        <v>0.0032407407407407406</v>
      </c>
      <c r="N72" s="18">
        <v>0.0037037037037037034</v>
      </c>
      <c r="O72" s="18">
        <v>0.003298611111111111</v>
      </c>
      <c r="P72" s="18">
        <v>0.0026620370370370374</v>
      </c>
      <c r="Q72" s="18">
        <v>0.002905092592592593</v>
      </c>
      <c r="R72" s="18">
        <v>0.0027083333333333334</v>
      </c>
      <c r="S72" s="18">
        <v>0.002523148148148148</v>
      </c>
      <c r="T72" s="18">
        <v>0.004930555555555555</v>
      </c>
      <c r="U72" s="18">
        <v>0.004525462962962963</v>
      </c>
      <c r="V72" s="18">
        <v>0.004074074074074075</v>
      </c>
      <c r="W72" s="18">
        <v>0.004386574074074074</v>
      </c>
      <c r="X72" s="18">
        <v>0.0036226851851851854</v>
      </c>
      <c r="Y72" s="18">
        <v>0.003833912037037037</v>
      </c>
      <c r="Z72" s="18">
        <v>0.0035185185185185185</v>
      </c>
      <c r="AA72" s="18">
        <v>0.0031712962962962958</v>
      </c>
      <c r="AB72" s="18">
        <v>0.002893518518518519</v>
      </c>
      <c r="AC72" s="18">
        <v>0.002673611111111111</v>
      </c>
      <c r="AD72" s="18">
        <v>0.0024189814814814816</v>
      </c>
      <c r="AE72" s="18">
        <v>0.0034375</v>
      </c>
      <c r="AF72" s="18">
        <v>0.0030671296296296297</v>
      </c>
      <c r="AG72" s="18">
        <v>0.002789351851851852</v>
      </c>
      <c r="AH72" s="18">
        <v>0.0025578703703703705</v>
      </c>
      <c r="AI72" s="18">
        <v>0.002361111111111111</v>
      </c>
      <c r="AJ72" s="18">
        <v>0.002627314814814815</v>
      </c>
      <c r="AK72" s="18">
        <v>0.0025694444444444445</v>
      </c>
      <c r="AL72" s="18">
        <v>0.0020601851851851853</v>
      </c>
      <c r="AM72" s="18">
        <v>0.002372685185185185</v>
      </c>
      <c r="AN72" s="18">
        <v>0.0022453703703703702</v>
      </c>
      <c r="AO72" s="18">
        <v>0.0018865740740740742</v>
      </c>
      <c r="AP72" s="18">
        <v>0.0025694444444444445</v>
      </c>
      <c r="AQ72" s="36">
        <v>0.0025925925925925925</v>
      </c>
      <c r="AR72" s="18">
        <v>0.0024305555555555556</v>
      </c>
      <c r="AS72" s="18">
        <v>0.0018865740740740742</v>
      </c>
      <c r="AT72" s="18">
        <v>0.0022337962962962967</v>
      </c>
      <c r="AU72" s="18">
        <v>0.0020717592592592593</v>
      </c>
      <c r="AV72" s="18">
        <v>0.0019560185185185184</v>
      </c>
      <c r="AW72" s="18">
        <v>0.0018634259259259261</v>
      </c>
    </row>
    <row r="73" spans="1:49" s="16" customFormat="1" ht="15.75">
      <c r="A73" s="17" t="s">
        <v>60</v>
      </c>
      <c r="B73" s="18">
        <v>0.006631944444444445</v>
      </c>
      <c r="C73" s="18">
        <v>0.006099537037037036</v>
      </c>
      <c r="D73" s="18">
        <v>0.005717592592592593</v>
      </c>
      <c r="E73" s="18">
        <v>0.0053125</v>
      </c>
      <c r="F73" s="18">
        <v>0.004861111111111111</v>
      </c>
      <c r="G73" s="18">
        <v>0.004548611111111111</v>
      </c>
      <c r="H73" s="18">
        <v>0.004270833333333334</v>
      </c>
      <c r="I73" s="18">
        <v>0.004050925925925926</v>
      </c>
      <c r="J73" s="18">
        <v>0.0037268518518518514</v>
      </c>
      <c r="K73" s="18">
        <v>0.0035532407407407405</v>
      </c>
      <c r="L73" s="18">
        <v>0.004224537037037037</v>
      </c>
      <c r="M73" s="18">
        <v>0.003761574074074074</v>
      </c>
      <c r="N73" s="18">
        <v>0.004097222222222223</v>
      </c>
      <c r="O73" s="18">
        <v>0.0036574074074074074</v>
      </c>
      <c r="P73" s="18">
        <v>0.003009259259259259</v>
      </c>
      <c r="Q73" s="18">
        <v>0.003194444444444444</v>
      </c>
      <c r="R73" s="18">
        <v>0.0030208333333333333</v>
      </c>
      <c r="S73" s="18">
        <v>0.0027546296296296294</v>
      </c>
      <c r="T73" s="18">
        <v>0.007222222222222223</v>
      </c>
      <c r="U73" s="18">
        <v>0.006608796296296297</v>
      </c>
      <c r="V73" s="18">
        <v>0.0059722222222222225</v>
      </c>
      <c r="W73" s="18">
        <v>0.00662037037037037</v>
      </c>
      <c r="X73" s="18">
        <v>0.005509259259259259</v>
      </c>
      <c r="Y73" s="18">
        <v>0.006452546296296296</v>
      </c>
      <c r="Z73" s="18">
        <v>0.005810185185185186</v>
      </c>
      <c r="AA73" s="18">
        <v>0.0052893518518518515</v>
      </c>
      <c r="AB73" s="18">
        <v>0.004895833333333333</v>
      </c>
      <c r="AC73" s="18">
        <v>0.0045370370370370365</v>
      </c>
      <c r="AD73" s="18">
        <v>0.004120370370370371</v>
      </c>
      <c r="AE73" s="18">
        <v>0.00556712962962963</v>
      </c>
      <c r="AF73" s="18">
        <v>0.005162037037037037</v>
      </c>
      <c r="AG73" s="18">
        <v>0.00474537037037037</v>
      </c>
      <c r="AH73" s="18">
        <v>0.004432870370370371</v>
      </c>
      <c r="AI73" s="18">
        <v>0.004074074074074075</v>
      </c>
      <c r="AJ73" s="18">
        <v>0.0043055555555555555</v>
      </c>
      <c r="AK73" s="18">
        <v>0.004212962962962963</v>
      </c>
      <c r="AL73" s="18">
        <v>0.0034606481481481485</v>
      </c>
      <c r="AM73" s="18">
        <v>0.0038541666666666668</v>
      </c>
      <c r="AN73" s="18">
        <v>0.0036342592592592594</v>
      </c>
      <c r="AO73" s="18">
        <v>0.0031249999999999997</v>
      </c>
      <c r="AP73" s="18">
        <v>0.004236111111111111</v>
      </c>
      <c r="AQ73" s="18">
        <v>0.00417824074074074</v>
      </c>
      <c r="AR73" s="18">
        <v>0.003935185185185186</v>
      </c>
      <c r="AS73" s="18">
        <v>0.003136574074074074</v>
      </c>
      <c r="AT73" s="18">
        <v>0.0028587962962962963</v>
      </c>
      <c r="AU73" s="18">
        <v>0.0022222222222222222</v>
      </c>
      <c r="AV73" s="18">
        <v>0.0024652777777777776</v>
      </c>
      <c r="AW73" s="18">
        <v>0.0023032407407407407</v>
      </c>
    </row>
    <row r="74" spans="1:49" s="16" customFormat="1" ht="15.75">
      <c r="A74" s="17" t="s">
        <v>61</v>
      </c>
      <c r="B74" s="18">
        <v>0.002349537037037037</v>
      </c>
      <c r="C74" s="18">
        <v>0.0017824074074074072</v>
      </c>
      <c r="D74" s="18">
        <v>0.0016782407407407406</v>
      </c>
      <c r="E74" s="18">
        <v>0.0015625</v>
      </c>
      <c r="F74" s="18">
        <v>0.001423611111111111</v>
      </c>
      <c r="G74" s="18">
        <v>0.0013425925925925925</v>
      </c>
      <c r="H74" s="18">
        <v>0.0012384259259259258</v>
      </c>
      <c r="I74" s="18">
        <v>0.0011805555555555556</v>
      </c>
      <c r="J74" s="18">
        <v>0.0011226851851851851</v>
      </c>
      <c r="K74" s="18">
        <v>0.0010532407407407407</v>
      </c>
      <c r="L74" s="18">
        <v>0.0011458333333333333</v>
      </c>
      <c r="M74" s="18">
        <v>0.0010300925925925926</v>
      </c>
      <c r="N74" s="18">
        <v>0.0010300925925925926</v>
      </c>
      <c r="O74" s="18">
        <v>0.0009375</v>
      </c>
      <c r="P74" s="18">
        <v>0.0008217592592592592</v>
      </c>
      <c r="Q74" s="18">
        <v>0.0008564814814814815</v>
      </c>
      <c r="R74" s="18">
        <v>0.000787037037037037</v>
      </c>
      <c r="S74" s="18">
        <v>0.0007407407407407407</v>
      </c>
      <c r="T74" s="18">
        <v>0.001990740740740741</v>
      </c>
      <c r="U74" s="18">
        <v>0.0018518518518518517</v>
      </c>
      <c r="V74" s="18">
        <v>0.0016203703703703703</v>
      </c>
      <c r="W74" s="18">
        <v>0.0014583333333333334</v>
      </c>
      <c r="X74" s="18">
        <v>0.0012037037037037038</v>
      </c>
      <c r="Y74" s="18">
        <v>0.0014612268518518518</v>
      </c>
      <c r="Z74" s="18">
        <v>0.0012962962962962963</v>
      </c>
      <c r="AA74" s="18">
        <v>0.0011805555555555556</v>
      </c>
      <c r="AB74" s="18">
        <v>0.0010879629629629629</v>
      </c>
      <c r="AC74" s="18">
        <v>0.0010185185185185186</v>
      </c>
      <c r="AD74" s="18">
        <v>0.0009490740740740741</v>
      </c>
      <c r="AE74" s="18">
        <v>0.0012847222222222223</v>
      </c>
      <c r="AF74" s="18">
        <v>0.0011689814814814816</v>
      </c>
      <c r="AG74" s="18">
        <v>0.0010763888888888889</v>
      </c>
      <c r="AH74" s="18">
        <v>0.0010069444444444444</v>
      </c>
      <c r="AI74" s="18">
        <v>0.0009375</v>
      </c>
      <c r="AJ74" s="18">
        <v>0.0009606481481481481</v>
      </c>
      <c r="AK74" s="18">
        <v>0.0009606481481481481</v>
      </c>
      <c r="AL74" s="18">
        <v>0.0007638888888888889</v>
      </c>
      <c r="AM74" s="18">
        <v>0.0008912037037037036</v>
      </c>
      <c r="AN74" s="18">
        <v>0.0008217592592592592</v>
      </c>
      <c r="AO74" s="18">
        <v>0.0006944444444444445</v>
      </c>
      <c r="AP74" s="18">
        <v>0.0008333333333333334</v>
      </c>
      <c r="AQ74" s="18">
        <v>0.0008564814814814815</v>
      </c>
      <c r="AR74" s="18">
        <v>0.000798611111111111</v>
      </c>
      <c r="AS74" s="18">
        <v>0.000625</v>
      </c>
      <c r="AT74" s="18">
        <v>0.0006018518518518519</v>
      </c>
      <c r="AU74" s="18">
        <v>0.0004976851851851852</v>
      </c>
      <c r="AV74" s="18">
        <v>0.0005555555555555556</v>
      </c>
      <c r="AW74" s="18">
        <v>0.0005324074074074074</v>
      </c>
    </row>
    <row r="75" spans="1:49" s="16" customFormat="1" ht="15.75">
      <c r="A75" s="17" t="s">
        <v>62</v>
      </c>
      <c r="B75" s="18">
        <v>0.010659722222222221</v>
      </c>
      <c r="C75" s="18">
        <v>0.005590277777777778</v>
      </c>
      <c r="D75" s="18">
        <v>0.0052662037037037035</v>
      </c>
      <c r="E75" s="18">
        <v>0.004791666666666667</v>
      </c>
      <c r="F75" s="18">
        <v>0.004375</v>
      </c>
      <c r="G75" s="18">
        <v>0.004027777777777778</v>
      </c>
      <c r="H75" s="18">
        <v>0.0037500000000000003</v>
      </c>
      <c r="I75" s="18">
        <v>0.003483796296296296</v>
      </c>
      <c r="J75" s="18">
        <v>0.003344907407407407</v>
      </c>
      <c r="K75" s="18">
        <v>0.003136574074074074</v>
      </c>
      <c r="L75" s="18">
        <v>0.0029282407407407412</v>
      </c>
      <c r="M75" s="18">
        <v>0.0025694444444444445</v>
      </c>
      <c r="N75" s="18">
        <v>0.0021643518518518518</v>
      </c>
      <c r="O75" s="18">
        <v>0.0018981481481481482</v>
      </c>
      <c r="P75" s="18">
        <v>0.0021412037037037038</v>
      </c>
      <c r="Q75" s="18">
        <v>0.0017939814814814815</v>
      </c>
      <c r="R75" s="18">
        <v>0.001689814814814815</v>
      </c>
      <c r="S75" s="18">
        <v>0.001550925925925926</v>
      </c>
      <c r="T75" s="18">
        <v>0.010729166666666666</v>
      </c>
      <c r="U75" s="18">
        <v>0.009722222222222222</v>
      </c>
      <c r="V75" s="18">
        <v>0.008645833333333333</v>
      </c>
      <c r="W75" s="18">
        <v>0.005474537037037037</v>
      </c>
      <c r="X75" s="18">
        <v>0.0044907407407407405</v>
      </c>
      <c r="Y75" s="18">
        <v>0.0051649305555555546</v>
      </c>
      <c r="Z75" s="18">
        <v>0.004652777777777777</v>
      </c>
      <c r="AA75" s="18">
        <v>0.00417824074074074</v>
      </c>
      <c r="AB75" s="18">
        <v>0.0038078703703703707</v>
      </c>
      <c r="AC75" s="18">
        <v>0.0034953703703703705</v>
      </c>
      <c r="AD75" s="18">
        <v>0.0032407407407407406</v>
      </c>
      <c r="AE75" s="18">
        <v>0.00462962962962963</v>
      </c>
      <c r="AF75" s="18">
        <v>0.004131944444444444</v>
      </c>
      <c r="AG75" s="18">
        <v>0.003761574074074074</v>
      </c>
      <c r="AH75" s="18">
        <v>0.0034606481481481485</v>
      </c>
      <c r="AI75" s="18">
        <v>0.003194444444444444</v>
      </c>
      <c r="AJ75" s="18">
        <v>0.003530092592592592</v>
      </c>
      <c r="AK75" s="18">
        <v>0.003472222222222222</v>
      </c>
      <c r="AL75" s="18">
        <v>0.0027662037037037034</v>
      </c>
      <c r="AM75" s="18">
        <v>0.003194444444444444</v>
      </c>
      <c r="AN75" s="18">
        <v>0.003009259259259259</v>
      </c>
      <c r="AO75" s="18">
        <v>0.002546296296296296</v>
      </c>
      <c r="AP75" s="18">
        <v>0.0017939814814814815</v>
      </c>
      <c r="AQ75" s="18">
        <v>0.0017939814814814815</v>
      </c>
      <c r="AR75" s="18">
        <v>0.0016782407407407406</v>
      </c>
      <c r="AS75" s="18">
        <v>0.0013194444444444443</v>
      </c>
      <c r="AT75" s="18">
        <v>0.0011805555555555556</v>
      </c>
      <c r="AU75" s="18">
        <v>0.0011805555555555556</v>
      </c>
      <c r="AV75" s="18">
        <v>0.0013310185185185185</v>
      </c>
      <c r="AW75" s="18">
        <v>0.001261574074074074</v>
      </c>
    </row>
    <row r="76" spans="1:49" s="16" customFormat="1" ht="15.75">
      <c r="A76" s="17" t="s">
        <v>63</v>
      </c>
      <c r="B76" s="18">
        <v>0.010868055555555556</v>
      </c>
      <c r="C76" s="18">
        <v>0.011249999999999998</v>
      </c>
      <c r="D76" s="18">
        <v>0.01056712962962963</v>
      </c>
      <c r="E76" s="18">
        <v>0.009652777777777777</v>
      </c>
      <c r="F76" s="18">
        <v>0.008819444444444444</v>
      </c>
      <c r="G76" s="18">
        <v>0.008124999999999999</v>
      </c>
      <c r="H76" s="18">
        <v>0.007523148148148148</v>
      </c>
      <c r="I76" s="18">
        <v>0.007037037037037037</v>
      </c>
      <c r="J76" s="18">
        <v>0.006631944444444445</v>
      </c>
      <c r="K76" s="18">
        <v>0.006203703703703704</v>
      </c>
      <c r="L76" s="18">
        <v>0.007766203703703703</v>
      </c>
      <c r="M76" s="18">
        <v>0.006851851851851852</v>
      </c>
      <c r="N76" s="18">
        <v>0.0076157407407407415</v>
      </c>
      <c r="O76" s="18">
        <v>0.0067476851851851856</v>
      </c>
      <c r="P76" s="18">
        <v>0.005300925925925925</v>
      </c>
      <c r="Q76" s="18">
        <v>0.005717592592592593</v>
      </c>
      <c r="R76" s="18">
        <v>0.005324074074074075</v>
      </c>
      <c r="S76" s="18">
        <v>0.004953703703703704</v>
      </c>
      <c r="T76" s="18">
        <v>0.008206018518518519</v>
      </c>
      <c r="U76" s="18">
        <v>0.007372685185185186</v>
      </c>
      <c r="V76" s="18">
        <v>0.006631944444444445</v>
      </c>
      <c r="W76" s="18">
        <v>0.008124999999999999</v>
      </c>
      <c r="X76" s="18">
        <v>0.006585648148148147</v>
      </c>
      <c r="Y76" s="18">
        <v>0.008072916666666666</v>
      </c>
      <c r="Z76" s="18">
        <v>0.0071874999999999994</v>
      </c>
      <c r="AA76" s="18">
        <v>0.006481481481481481</v>
      </c>
      <c r="AB76" s="18">
        <v>0.005925925925925926</v>
      </c>
      <c r="AC76" s="18">
        <v>0.005474537037037037</v>
      </c>
      <c r="AD76" s="18">
        <v>0.005023148148148148</v>
      </c>
      <c r="AE76" s="18">
        <v>0.007118055555555555</v>
      </c>
      <c r="AF76" s="18">
        <v>0.006458333333333333</v>
      </c>
      <c r="AG76" s="18">
        <v>0.005891203703703703</v>
      </c>
      <c r="AH76" s="18">
        <v>0.005451388888888888</v>
      </c>
      <c r="AI76" s="18">
        <v>0.005046296296296296</v>
      </c>
      <c r="AJ76" s="18">
        <v>0.005439814814814815</v>
      </c>
      <c r="AK76" s="18">
        <v>0.005335648148148148</v>
      </c>
      <c r="AL76" s="18">
        <v>0.0042824074074074075</v>
      </c>
      <c r="AM76" s="18">
        <v>0.004884259259259259</v>
      </c>
      <c r="AN76" s="18">
        <v>0.0045370370370370365</v>
      </c>
      <c r="AO76" s="18">
        <v>0.0038310185185185183</v>
      </c>
      <c r="AP76" s="18">
        <v>0.005335648148148148</v>
      </c>
      <c r="AQ76" s="18">
        <v>0.005277777777777777</v>
      </c>
      <c r="AR76" s="18">
        <v>0.004895833333333333</v>
      </c>
      <c r="AS76" s="18">
        <v>0.0037962962962962963</v>
      </c>
      <c r="AT76" s="18">
        <v>0.0038425925925925923</v>
      </c>
      <c r="AU76" s="18">
        <v>0.0032291666666666666</v>
      </c>
      <c r="AV76" s="18">
        <v>0.003645833333333333</v>
      </c>
      <c r="AW76" s="18">
        <v>0.003425925925925926</v>
      </c>
    </row>
    <row r="77" spans="1:49" s="23" customFormat="1" ht="15.75">
      <c r="A77" s="21" t="s">
        <v>64</v>
      </c>
      <c r="B77" s="22">
        <f aca="true" t="shared" si="16" ref="B77:L77">GEOMEAN(1/B69,1/B70,1/B71,1/B72,1/B73,1/B74,1/B75,1/B76)*0.188442511044874</f>
        <v>45.360825599663826</v>
      </c>
      <c r="C77" s="22">
        <f>GEOMEAN(1/C69,1/C70,1/C71,1/C72,1/C73,1/C74,1/C75,1/C76)*0.188442511044874</f>
        <v>53.880013202729046</v>
      </c>
      <c r="D77" s="22">
        <f t="shared" si="16"/>
        <v>57.68426604300294</v>
      </c>
      <c r="E77" s="22">
        <f t="shared" si="16"/>
        <v>63.19590031367801</v>
      </c>
      <c r="F77" s="22">
        <f t="shared" si="16"/>
        <v>69.20692037224677</v>
      </c>
      <c r="G77" s="22">
        <f t="shared" si="16"/>
        <v>74.51237757060535</v>
      </c>
      <c r="H77" s="22">
        <f t="shared" si="16"/>
        <v>80.56361932663705</v>
      </c>
      <c r="I77" s="22">
        <f t="shared" si="16"/>
        <v>85.77081638332083</v>
      </c>
      <c r="J77" s="22">
        <f t="shared" si="16"/>
        <v>87.97112774926981</v>
      </c>
      <c r="K77" s="22">
        <f t="shared" si="16"/>
        <v>96.40883296582155</v>
      </c>
      <c r="L77" s="22">
        <f t="shared" si="16"/>
        <v>76.94805139714771</v>
      </c>
      <c r="M77" s="22">
        <f aca="true" t="shared" si="17" ref="M77:AR77">GEOMEAN(1/M69,1/M70,1/M71,1/M72,1/M73,1/M74,1/M75,1/M76)*0.188442511044874</f>
        <v>87.31793498002024</v>
      </c>
      <c r="N77" s="22">
        <f t="shared" si="17"/>
        <v>82.78879974994524</v>
      </c>
      <c r="O77" s="22">
        <f t="shared" si="17"/>
        <v>93.13915094527711</v>
      </c>
      <c r="P77" s="22">
        <f t="shared" si="17"/>
        <v>106.74797546013549</v>
      </c>
      <c r="Q77" s="22">
        <f t="shared" si="17"/>
        <v>102.61040427682141</v>
      </c>
      <c r="R77" s="22">
        <f t="shared" si="17"/>
        <v>110.06899594557717</v>
      </c>
      <c r="S77" s="22">
        <f t="shared" si="17"/>
        <v>118.78434918720413</v>
      </c>
      <c r="T77" s="22">
        <f t="shared" si="17"/>
        <v>47.247172468118315</v>
      </c>
      <c r="U77" s="22">
        <f>GEOMEAN(1/U69,1/U70,1/U71,1/U72,1/U73,1/U74,1/U75,1/U76)*0.188442511044874</f>
        <v>52.02247687881021</v>
      </c>
      <c r="V77" s="22">
        <f>GEOMEAN(1/V69,1/V70,1/V71,1/V72,1/V73,1/V74,1/V75,1/V76)*0.188442511044874</f>
        <v>58.18020208696051</v>
      </c>
      <c r="W77" s="22">
        <f t="shared" si="17"/>
        <v>58.060990242669895</v>
      </c>
      <c r="X77" s="22">
        <f t="shared" si="17"/>
        <v>70.9176126975917</v>
      </c>
      <c r="Y77" s="22">
        <f t="shared" si="17"/>
        <v>60.16688040623858</v>
      </c>
      <c r="Z77" s="22">
        <f t="shared" si="17"/>
        <v>67.16136472873903</v>
      </c>
      <c r="AA77" s="22">
        <f t="shared" si="17"/>
        <v>74.37673180208583</v>
      </c>
      <c r="AB77" s="22">
        <f t="shared" si="17"/>
        <v>81.26289418717893</v>
      </c>
      <c r="AC77" s="22">
        <f t="shared" si="17"/>
        <v>87.98653033181755</v>
      </c>
      <c r="AD77" s="22">
        <f>GEOMEAN(1/AD69,1/AD70,1/AD71,1/AD72,1/AD73,1/AD74,1/AD75,1/AD76)*0.188442511044874</f>
        <v>96.12984239310373</v>
      </c>
      <c r="AE77" s="22">
        <f t="shared" si="17"/>
        <v>68.17715355985548</v>
      </c>
      <c r="AF77" s="22">
        <f t="shared" si="17"/>
        <v>75.20860050779824</v>
      </c>
      <c r="AG77" s="22">
        <f t="shared" si="17"/>
        <v>82.53132769256105</v>
      </c>
      <c r="AH77" s="22">
        <f t="shared" si="17"/>
        <v>89.34663883901355</v>
      </c>
      <c r="AI77" s="22">
        <f t="shared" si="17"/>
        <v>96.64554450895707</v>
      </c>
      <c r="AJ77" s="22">
        <f t="shared" si="17"/>
        <v>88.79415072530949</v>
      </c>
      <c r="AK77" s="22">
        <f t="shared" si="17"/>
        <v>90.51708689862042</v>
      </c>
      <c r="AL77" s="22">
        <f t="shared" si="17"/>
        <v>112.59029443947968</v>
      </c>
      <c r="AM77" s="22">
        <f t="shared" si="17"/>
        <v>99.0712855228718</v>
      </c>
      <c r="AN77" s="22">
        <f t="shared" si="17"/>
        <v>105.43977129712428</v>
      </c>
      <c r="AO77" s="22">
        <f t="shared" si="17"/>
        <v>124.44970923560139</v>
      </c>
      <c r="AP77" s="22">
        <f t="shared" si="17"/>
        <v>99.9999999999998</v>
      </c>
      <c r="AQ77" s="22">
        <f t="shared" si="17"/>
        <v>100.7932997585722</v>
      </c>
      <c r="AR77" s="22">
        <f t="shared" si="17"/>
        <v>107.86463019826286</v>
      </c>
      <c r="AS77" s="22">
        <f>GEOMEAN(1/AS69,1/AS70,1/AS71,1/AS72,1/AS73,1/AS74,1/AS75,1/AS76)*0.188442511044874</f>
        <v>137.69357776872894</v>
      </c>
      <c r="AT77" s="22">
        <f>GEOMEAN(1/AT69,1/AT70,1/AT71,1/AT72,1/AT73,1/AT74,1/AT75,1/AT76)*0.188442511044874</f>
        <v>134.80633873087595</v>
      </c>
      <c r="AU77" s="22">
        <f>GEOMEAN(1/AU69,1/AU70,1/AU71,1/AU72,1/AU73,1/AU74,1/AU75,1/AU76)*0.188442511044874</f>
        <v>157.76078571505778</v>
      </c>
      <c r="AV77" s="22">
        <f>GEOMEAN(1/AV69,1/AV70,1/AV71,1/AV72,1/AV73,1/AV74,1/AV75,1/AV76)*0.188442511044874</f>
        <v>143.3175067499734</v>
      </c>
      <c r="AW77" s="22">
        <f>GEOMEAN(1/AW69,1/AW70,1/AW71,1/AW72,1/AW73,1/AW74,1/AW75,1/AW76)*0.188442511044874</f>
        <v>152.92096545273324</v>
      </c>
    </row>
    <row r="78" spans="1:49" s="3" customFormat="1" ht="20.25">
      <c r="A78" s="2" t="s">
        <v>71</v>
      </c>
      <c r="B78" s="12" t="s">
        <v>76</v>
      </c>
      <c r="C78" s="12" t="s">
        <v>76</v>
      </c>
      <c r="D78" s="12" t="s">
        <v>76</v>
      </c>
      <c r="E78" s="12" t="s">
        <v>76</v>
      </c>
      <c r="F78" s="12" t="s">
        <v>76</v>
      </c>
      <c r="G78" s="12" t="s">
        <v>76</v>
      </c>
      <c r="H78" s="12" t="s">
        <v>76</v>
      </c>
      <c r="I78" s="12" t="s">
        <v>76</v>
      </c>
      <c r="J78" s="12" t="s">
        <v>76</v>
      </c>
      <c r="K78" s="12" t="s">
        <v>76</v>
      </c>
      <c r="L78" s="12" t="s">
        <v>76</v>
      </c>
      <c r="M78" s="12" t="s">
        <v>76</v>
      </c>
      <c r="N78" s="12" t="s">
        <v>76</v>
      </c>
      <c r="O78" s="12" t="s">
        <v>76</v>
      </c>
      <c r="P78" s="12" t="s">
        <v>76</v>
      </c>
      <c r="Q78" s="12" t="s">
        <v>76</v>
      </c>
      <c r="R78" s="12" t="s">
        <v>76</v>
      </c>
      <c r="S78" s="12" t="s">
        <v>76</v>
      </c>
      <c r="T78" s="12" t="s">
        <v>76</v>
      </c>
      <c r="U78" s="12" t="s">
        <v>76</v>
      </c>
      <c r="V78" s="12" t="s">
        <v>76</v>
      </c>
      <c r="W78" s="12" t="s">
        <v>76</v>
      </c>
      <c r="X78" s="12" t="s">
        <v>76</v>
      </c>
      <c r="Y78" s="12" t="s">
        <v>76</v>
      </c>
      <c r="Z78" s="12" t="s">
        <v>76</v>
      </c>
      <c r="AA78" s="12" t="s">
        <v>76</v>
      </c>
      <c r="AB78" s="12" t="s">
        <v>76</v>
      </c>
      <c r="AC78" s="12" t="s">
        <v>76</v>
      </c>
      <c r="AD78" s="12" t="s">
        <v>76</v>
      </c>
      <c r="AE78" s="12" t="s">
        <v>76</v>
      </c>
      <c r="AF78" s="12" t="s">
        <v>76</v>
      </c>
      <c r="AG78" s="12" t="s">
        <v>76</v>
      </c>
      <c r="AH78" s="12" t="s">
        <v>76</v>
      </c>
      <c r="AI78" s="12" t="s">
        <v>76</v>
      </c>
      <c r="AJ78" s="12" t="s">
        <v>76</v>
      </c>
      <c r="AK78" s="12" t="s">
        <v>76</v>
      </c>
      <c r="AL78" s="12" t="s">
        <v>76</v>
      </c>
      <c r="AM78" s="12" t="s">
        <v>76</v>
      </c>
      <c r="AN78" s="12" t="s">
        <v>76</v>
      </c>
      <c r="AO78" s="12" t="s">
        <v>76</v>
      </c>
      <c r="AP78" s="12" t="s">
        <v>76</v>
      </c>
      <c r="AQ78" s="12" t="s">
        <v>76</v>
      </c>
      <c r="AR78" s="12" t="s">
        <v>76</v>
      </c>
      <c r="AS78" s="12" t="s">
        <v>76</v>
      </c>
      <c r="AT78" s="12" t="s">
        <v>76</v>
      </c>
      <c r="AU78" s="12" t="s">
        <v>76</v>
      </c>
      <c r="AV78" s="12" t="s">
        <v>76</v>
      </c>
      <c r="AW78" s="12" t="s">
        <v>76</v>
      </c>
    </row>
    <row r="79" spans="1:49" s="3" customFormat="1" ht="15.75">
      <c r="A79" s="4" t="s">
        <v>49</v>
      </c>
      <c r="B79" s="24">
        <v>33</v>
      </c>
      <c r="C79" s="24">
        <v>74</v>
      </c>
      <c r="D79" s="24">
        <v>94</v>
      </c>
      <c r="E79" s="24">
        <v>95</v>
      </c>
      <c r="F79" s="24">
        <v>95</v>
      </c>
      <c r="G79" s="24">
        <v>95</v>
      </c>
      <c r="H79" s="24">
        <v>102</v>
      </c>
      <c r="I79" s="24">
        <v>106</v>
      </c>
      <c r="J79" s="24">
        <v>112</v>
      </c>
      <c r="K79" s="24">
        <v>114</v>
      </c>
      <c r="L79" s="24">
        <v>114</v>
      </c>
      <c r="M79" s="24">
        <v>115</v>
      </c>
      <c r="N79" s="24">
        <v>116</v>
      </c>
      <c r="O79" s="24">
        <v>116</v>
      </c>
      <c r="P79" s="24">
        <v>132</v>
      </c>
      <c r="Q79" s="24">
        <v>129</v>
      </c>
      <c r="R79" s="24">
        <v>130</v>
      </c>
      <c r="S79" s="24">
        <v>134</v>
      </c>
      <c r="T79" s="24">
        <v>37</v>
      </c>
      <c r="U79" s="24">
        <v>40</v>
      </c>
      <c r="V79" s="24">
        <v>43</v>
      </c>
      <c r="W79" s="24">
        <v>67</v>
      </c>
      <c r="X79" s="24">
        <v>73</v>
      </c>
      <c r="Y79" s="24">
        <v>92</v>
      </c>
      <c r="Z79" s="24">
        <v>92</v>
      </c>
      <c r="AA79" s="24">
        <v>92</v>
      </c>
      <c r="AB79" s="24">
        <v>93</v>
      </c>
      <c r="AC79" s="24">
        <v>95</v>
      </c>
      <c r="AD79" s="24">
        <v>107</v>
      </c>
      <c r="AE79" s="24">
        <v>98</v>
      </c>
      <c r="AF79" s="24">
        <v>99</v>
      </c>
      <c r="AG79" s="24">
        <v>100</v>
      </c>
      <c r="AH79" s="24">
        <v>104</v>
      </c>
      <c r="AI79" s="24">
        <v>107</v>
      </c>
      <c r="AJ79" s="24">
        <v>119</v>
      </c>
      <c r="AK79" s="24">
        <v>113</v>
      </c>
      <c r="AL79" s="24">
        <v>121</v>
      </c>
      <c r="AM79" s="24">
        <v>117</v>
      </c>
      <c r="AN79" s="24">
        <v>128</v>
      </c>
      <c r="AO79" s="24">
        <v>131</v>
      </c>
      <c r="AP79" s="24">
        <v>122</v>
      </c>
      <c r="AQ79" s="24">
        <v>115</v>
      </c>
      <c r="AR79" s="24">
        <v>118</v>
      </c>
      <c r="AS79" s="24">
        <v>130</v>
      </c>
      <c r="AT79" s="24">
        <v>105</v>
      </c>
      <c r="AU79" s="24">
        <v>121</v>
      </c>
      <c r="AV79" s="24">
        <v>114</v>
      </c>
      <c r="AW79" s="24">
        <v>117</v>
      </c>
    </row>
    <row r="80" spans="1:49" s="3" customFormat="1" ht="15.75">
      <c r="A80" s="4" t="s">
        <v>50</v>
      </c>
      <c r="B80" s="24">
        <v>20</v>
      </c>
      <c r="C80" s="24">
        <v>36</v>
      </c>
      <c r="D80" s="24">
        <v>48</v>
      </c>
      <c r="E80" s="24">
        <v>48</v>
      </c>
      <c r="F80" s="24">
        <v>48</v>
      </c>
      <c r="G80" s="24">
        <v>48</v>
      </c>
      <c r="H80" s="24">
        <v>50</v>
      </c>
      <c r="I80" s="24">
        <v>50</v>
      </c>
      <c r="J80" s="24">
        <v>55</v>
      </c>
      <c r="K80" s="24">
        <v>55</v>
      </c>
      <c r="L80" s="24">
        <v>53</v>
      </c>
      <c r="M80" s="24">
        <v>55</v>
      </c>
      <c r="N80" s="24">
        <v>54</v>
      </c>
      <c r="O80" s="24">
        <v>55</v>
      </c>
      <c r="P80" s="24">
        <v>59</v>
      </c>
      <c r="Q80" s="24">
        <v>59</v>
      </c>
      <c r="R80" s="24">
        <v>59</v>
      </c>
      <c r="S80" s="24">
        <v>60</v>
      </c>
      <c r="T80" s="24">
        <v>29</v>
      </c>
      <c r="U80" s="24">
        <v>31</v>
      </c>
      <c r="V80" s="24">
        <v>33</v>
      </c>
      <c r="W80" s="24">
        <v>34</v>
      </c>
      <c r="X80" s="24">
        <v>37</v>
      </c>
      <c r="Y80" s="24">
        <v>48</v>
      </c>
      <c r="Z80" s="24">
        <v>49</v>
      </c>
      <c r="AA80" s="24">
        <v>49</v>
      </c>
      <c r="AB80" s="24">
        <v>50</v>
      </c>
      <c r="AC80" s="24">
        <v>50</v>
      </c>
      <c r="AD80" s="24">
        <v>56</v>
      </c>
      <c r="AE80" s="24">
        <v>54</v>
      </c>
      <c r="AF80" s="24">
        <v>54</v>
      </c>
      <c r="AG80" s="24">
        <v>55</v>
      </c>
      <c r="AH80" s="24">
        <v>55</v>
      </c>
      <c r="AI80" s="24">
        <v>56</v>
      </c>
      <c r="AJ80" s="24">
        <v>57</v>
      </c>
      <c r="AK80" s="24">
        <v>57</v>
      </c>
      <c r="AL80" s="24">
        <v>57</v>
      </c>
      <c r="AM80" s="24">
        <v>57</v>
      </c>
      <c r="AN80" s="24">
        <v>57</v>
      </c>
      <c r="AO80" s="24">
        <v>57</v>
      </c>
      <c r="AP80" s="24">
        <v>57</v>
      </c>
      <c r="AQ80" s="24">
        <v>55</v>
      </c>
      <c r="AR80" s="24">
        <v>57</v>
      </c>
      <c r="AS80" s="24">
        <v>57</v>
      </c>
      <c r="AT80" s="24">
        <v>57</v>
      </c>
      <c r="AU80" s="24">
        <v>57</v>
      </c>
      <c r="AV80" s="24">
        <v>57</v>
      </c>
      <c r="AW80" s="24">
        <v>57</v>
      </c>
    </row>
    <row r="81" spans="1:49" s="3" customFormat="1" ht="15.75">
      <c r="A81" s="4" t="s">
        <v>51</v>
      </c>
      <c r="B81" s="24">
        <v>28</v>
      </c>
      <c r="C81" s="24">
        <v>35</v>
      </c>
      <c r="D81" s="24">
        <v>42</v>
      </c>
      <c r="E81" s="24">
        <v>42</v>
      </c>
      <c r="F81" s="24">
        <v>42</v>
      </c>
      <c r="G81" s="24">
        <v>42</v>
      </c>
      <c r="H81" s="24">
        <v>44</v>
      </c>
      <c r="I81" s="24">
        <v>44</v>
      </c>
      <c r="J81" s="24">
        <v>45</v>
      </c>
      <c r="K81" s="24">
        <v>45</v>
      </c>
      <c r="L81" s="24">
        <v>44</v>
      </c>
      <c r="M81" s="24">
        <v>45</v>
      </c>
      <c r="N81" s="24">
        <v>45</v>
      </c>
      <c r="O81" s="24">
        <v>46</v>
      </c>
      <c r="P81" s="24">
        <v>51</v>
      </c>
      <c r="Q81" s="24">
        <v>51</v>
      </c>
      <c r="R81" s="24">
        <v>51</v>
      </c>
      <c r="S81" s="24">
        <v>52</v>
      </c>
      <c r="T81" s="24">
        <v>35</v>
      </c>
      <c r="U81" s="24">
        <v>37</v>
      </c>
      <c r="V81" s="24">
        <v>39</v>
      </c>
      <c r="W81" s="24">
        <v>39</v>
      </c>
      <c r="X81" s="24">
        <v>41</v>
      </c>
      <c r="Y81" s="24">
        <v>43</v>
      </c>
      <c r="Z81" s="24">
        <v>44</v>
      </c>
      <c r="AA81" s="24">
        <v>45</v>
      </c>
      <c r="AB81" s="24">
        <v>46</v>
      </c>
      <c r="AC81" s="24">
        <v>46</v>
      </c>
      <c r="AD81" s="24">
        <v>48</v>
      </c>
      <c r="AE81" s="24">
        <v>46</v>
      </c>
      <c r="AF81" s="24">
        <v>46</v>
      </c>
      <c r="AG81" s="24">
        <v>47</v>
      </c>
      <c r="AH81" s="24">
        <v>47</v>
      </c>
      <c r="AI81" s="24">
        <v>48</v>
      </c>
      <c r="AJ81" s="24">
        <v>51</v>
      </c>
      <c r="AK81" s="24">
        <v>50</v>
      </c>
      <c r="AL81" s="24">
        <v>51</v>
      </c>
      <c r="AM81" s="24">
        <v>50</v>
      </c>
      <c r="AN81" s="24">
        <v>51</v>
      </c>
      <c r="AO81" s="24">
        <v>51</v>
      </c>
      <c r="AP81" s="24">
        <v>51</v>
      </c>
      <c r="AQ81" s="24">
        <v>50</v>
      </c>
      <c r="AR81" s="24">
        <v>51</v>
      </c>
      <c r="AS81" s="24">
        <v>52</v>
      </c>
      <c r="AT81" s="24">
        <v>47</v>
      </c>
      <c r="AU81" s="24">
        <v>52</v>
      </c>
      <c r="AV81" s="24">
        <v>49</v>
      </c>
      <c r="AW81" s="24">
        <v>51</v>
      </c>
    </row>
    <row r="82" spans="1:49" s="3" customFormat="1" ht="15.75">
      <c r="A82" s="4" t="s">
        <v>52</v>
      </c>
      <c r="B82" s="8">
        <v>4.15</v>
      </c>
      <c r="C82" s="8">
        <v>10.1</v>
      </c>
      <c r="D82" s="8">
        <v>13.39</v>
      </c>
      <c r="E82" s="8">
        <v>13.15</v>
      </c>
      <c r="F82" s="8">
        <v>14.19</v>
      </c>
      <c r="G82" s="8">
        <v>14.99</v>
      </c>
      <c r="H82" s="8">
        <v>15.11</v>
      </c>
      <c r="I82" s="8">
        <v>15.79</v>
      </c>
      <c r="J82" s="8">
        <v>17.86</v>
      </c>
      <c r="K82" s="8">
        <v>19.12</v>
      </c>
      <c r="L82" s="8">
        <v>16.56</v>
      </c>
      <c r="M82" s="8">
        <v>18.68</v>
      </c>
      <c r="N82" s="8">
        <v>18.41</v>
      </c>
      <c r="O82" s="8">
        <v>19.5</v>
      </c>
      <c r="P82" s="8">
        <v>24.1</v>
      </c>
      <c r="Q82" s="8">
        <v>24.2</v>
      </c>
      <c r="R82" s="8">
        <v>25.12</v>
      </c>
      <c r="S82" s="8">
        <v>25.45</v>
      </c>
      <c r="T82" s="8">
        <v>5.24</v>
      </c>
      <c r="U82" s="8">
        <v>5.76</v>
      </c>
      <c r="V82" s="8">
        <v>6.2</v>
      </c>
      <c r="W82" s="8">
        <v>8.66</v>
      </c>
      <c r="X82" s="8">
        <v>10.47</v>
      </c>
      <c r="Y82" s="8">
        <v>13.21</v>
      </c>
      <c r="Z82" s="8">
        <v>13.25</v>
      </c>
      <c r="AA82" s="8">
        <v>13.5</v>
      </c>
      <c r="AB82" s="8">
        <v>13.92</v>
      </c>
      <c r="AC82" s="8">
        <v>13.98</v>
      </c>
      <c r="AD82" s="8">
        <v>18</v>
      </c>
      <c r="AE82" s="8">
        <v>14.33</v>
      </c>
      <c r="AF82" s="8">
        <v>15.18</v>
      </c>
      <c r="AG82" s="8">
        <v>16.25</v>
      </c>
      <c r="AH82" s="8">
        <v>17.83</v>
      </c>
      <c r="AI82" s="8">
        <v>18.97</v>
      </c>
      <c r="AJ82" s="8">
        <v>20.37</v>
      </c>
      <c r="AK82" s="8">
        <v>19.55</v>
      </c>
      <c r="AL82" s="8">
        <v>24.6</v>
      </c>
      <c r="AM82" s="8">
        <v>21</v>
      </c>
      <c r="AN82" s="8">
        <v>23.51</v>
      </c>
      <c r="AO82" s="8">
        <v>24.62</v>
      </c>
      <c r="AP82" s="8">
        <v>20.49</v>
      </c>
      <c r="AQ82" s="8">
        <v>20.48</v>
      </c>
      <c r="AR82" s="8">
        <v>22.13</v>
      </c>
      <c r="AS82" s="8">
        <v>25.57</v>
      </c>
      <c r="AT82" s="8">
        <v>24.83</v>
      </c>
      <c r="AU82" s="8">
        <v>29.89</v>
      </c>
      <c r="AV82" s="8">
        <v>26.32</v>
      </c>
      <c r="AW82" s="8">
        <v>28.14</v>
      </c>
    </row>
    <row r="83" spans="1:49" s="3" customFormat="1" ht="15.75">
      <c r="A83" s="4" t="s">
        <v>53</v>
      </c>
      <c r="B83" s="24">
        <v>29</v>
      </c>
      <c r="C83" s="24">
        <v>70</v>
      </c>
      <c r="D83" s="24">
        <v>91</v>
      </c>
      <c r="E83" s="24">
        <v>92</v>
      </c>
      <c r="F83" s="24">
        <v>92</v>
      </c>
      <c r="G83" s="24">
        <v>92</v>
      </c>
      <c r="H83" s="24">
        <v>101</v>
      </c>
      <c r="I83" s="24">
        <v>101</v>
      </c>
      <c r="J83" s="24">
        <v>111</v>
      </c>
      <c r="K83" s="24">
        <v>112</v>
      </c>
      <c r="L83" s="24">
        <v>99</v>
      </c>
      <c r="M83" s="24">
        <v>108</v>
      </c>
      <c r="N83" s="24">
        <v>104</v>
      </c>
      <c r="O83" s="24">
        <v>112</v>
      </c>
      <c r="P83" s="24">
        <v>118</v>
      </c>
      <c r="Q83" s="24">
        <v>108</v>
      </c>
      <c r="R83" s="24">
        <v>119</v>
      </c>
      <c r="S83" s="24">
        <v>120</v>
      </c>
      <c r="T83" s="24">
        <v>12</v>
      </c>
      <c r="U83" s="24">
        <v>13.5</v>
      </c>
      <c r="V83" s="24">
        <v>15</v>
      </c>
      <c r="W83" s="24">
        <v>64</v>
      </c>
      <c r="X83" s="24">
        <v>73</v>
      </c>
      <c r="Y83" s="24">
        <v>68</v>
      </c>
      <c r="Z83" s="24">
        <v>75</v>
      </c>
      <c r="AA83" s="24">
        <v>82</v>
      </c>
      <c r="AB83" s="24">
        <v>90</v>
      </c>
      <c r="AC83" s="24">
        <v>92</v>
      </c>
      <c r="AD83" s="24">
        <v>106</v>
      </c>
      <c r="AE83" s="24">
        <v>87</v>
      </c>
      <c r="AF83" s="24">
        <v>92</v>
      </c>
      <c r="AG83" s="24">
        <v>97</v>
      </c>
      <c r="AH83" s="24">
        <v>103</v>
      </c>
      <c r="AI83" s="24">
        <v>106</v>
      </c>
      <c r="AJ83" s="24">
        <v>119</v>
      </c>
      <c r="AK83" s="24">
        <v>116</v>
      </c>
      <c r="AL83" s="24">
        <v>125</v>
      </c>
      <c r="AM83" s="24">
        <v>120</v>
      </c>
      <c r="AN83" s="24">
        <v>125</v>
      </c>
      <c r="AO83" s="24">
        <v>127</v>
      </c>
      <c r="AP83" s="24">
        <v>120</v>
      </c>
      <c r="AQ83" s="24">
        <v>114</v>
      </c>
      <c r="AR83" s="24">
        <v>122</v>
      </c>
      <c r="AS83" s="24">
        <v>128</v>
      </c>
      <c r="AT83" s="24">
        <v>122</v>
      </c>
      <c r="AU83" s="24">
        <v>134</v>
      </c>
      <c r="AV83" s="24">
        <v>126</v>
      </c>
      <c r="AW83" s="24">
        <v>130</v>
      </c>
    </row>
    <row r="84" spans="1:49" s="3" customFormat="1" ht="15.75">
      <c r="A84" s="4" t="s">
        <v>54</v>
      </c>
      <c r="B84" s="24">
        <v>14</v>
      </c>
      <c r="C84" s="24">
        <v>47</v>
      </c>
      <c r="D84" s="24">
        <v>59</v>
      </c>
      <c r="E84" s="24">
        <v>61</v>
      </c>
      <c r="F84" s="24">
        <v>63</v>
      </c>
      <c r="G84" s="24">
        <v>65</v>
      </c>
      <c r="H84" s="24">
        <v>67</v>
      </c>
      <c r="I84" s="24">
        <v>70</v>
      </c>
      <c r="J84" s="24">
        <v>73</v>
      </c>
      <c r="K84" s="24">
        <v>77</v>
      </c>
      <c r="L84" s="24">
        <v>93</v>
      </c>
      <c r="M84" s="24">
        <v>95</v>
      </c>
      <c r="N84" s="24">
        <v>99</v>
      </c>
      <c r="O84" s="24">
        <v>113</v>
      </c>
      <c r="P84" s="24">
        <v>116</v>
      </c>
      <c r="Q84" s="24">
        <v>114</v>
      </c>
      <c r="R84" s="24">
        <v>125</v>
      </c>
      <c r="S84" s="24">
        <v>129</v>
      </c>
      <c r="T84" s="24">
        <v>19</v>
      </c>
      <c r="U84" s="24">
        <v>21</v>
      </c>
      <c r="V84" s="24">
        <v>23</v>
      </c>
      <c r="W84" s="24">
        <v>33</v>
      </c>
      <c r="X84" s="24">
        <v>38</v>
      </c>
      <c r="Y84" s="24">
        <v>50</v>
      </c>
      <c r="Z84" s="24">
        <v>52</v>
      </c>
      <c r="AA84" s="24">
        <v>53</v>
      </c>
      <c r="AB84" s="24">
        <v>53</v>
      </c>
      <c r="AC84" s="24">
        <v>54</v>
      </c>
      <c r="AD84" s="24">
        <v>61</v>
      </c>
      <c r="AE84" s="24">
        <v>55</v>
      </c>
      <c r="AF84" s="24">
        <v>59</v>
      </c>
      <c r="AG84" s="24">
        <v>65</v>
      </c>
      <c r="AH84" s="24">
        <v>69</v>
      </c>
      <c r="AI84" s="24">
        <v>72</v>
      </c>
      <c r="AJ84" s="24">
        <v>86</v>
      </c>
      <c r="AK84" s="24">
        <v>84</v>
      </c>
      <c r="AL84" s="24">
        <v>96</v>
      </c>
      <c r="AM84" s="24">
        <v>81</v>
      </c>
      <c r="AN84" s="24">
        <v>100</v>
      </c>
      <c r="AO84" s="24">
        <v>116</v>
      </c>
      <c r="AP84" s="24">
        <v>106</v>
      </c>
      <c r="AQ84" s="24">
        <v>110</v>
      </c>
      <c r="AR84" s="24">
        <v>113</v>
      </c>
      <c r="AS84" s="24">
        <v>145</v>
      </c>
      <c r="AT84" s="24">
        <v>119</v>
      </c>
      <c r="AU84" s="24">
        <v>175</v>
      </c>
      <c r="AV84" s="24">
        <v>156</v>
      </c>
      <c r="AW84" s="24">
        <v>170</v>
      </c>
    </row>
    <row r="85" spans="1:49" s="3" customFormat="1" ht="15.75">
      <c r="A85" s="4" t="s">
        <v>55</v>
      </c>
      <c r="B85" s="24">
        <v>7</v>
      </c>
      <c r="C85" s="24">
        <v>23</v>
      </c>
      <c r="D85" s="24">
        <v>31</v>
      </c>
      <c r="E85" s="24">
        <v>32</v>
      </c>
      <c r="F85" s="24">
        <v>32</v>
      </c>
      <c r="G85" s="24">
        <v>33</v>
      </c>
      <c r="H85" s="24">
        <v>35</v>
      </c>
      <c r="I85" s="24">
        <v>37</v>
      </c>
      <c r="J85" s="24">
        <v>39</v>
      </c>
      <c r="K85" s="24">
        <v>40</v>
      </c>
      <c r="L85" s="24">
        <v>40</v>
      </c>
      <c r="M85" s="24">
        <v>43</v>
      </c>
      <c r="N85" s="24">
        <v>42</v>
      </c>
      <c r="O85" s="24">
        <v>45</v>
      </c>
      <c r="P85" s="24">
        <v>59</v>
      </c>
      <c r="Q85" s="24">
        <v>57</v>
      </c>
      <c r="R85" s="24">
        <v>59</v>
      </c>
      <c r="S85" s="24">
        <v>61</v>
      </c>
      <c r="T85" s="24">
        <v>10</v>
      </c>
      <c r="U85" s="24">
        <v>11.5</v>
      </c>
      <c r="V85" s="24">
        <v>13</v>
      </c>
      <c r="W85" s="24">
        <v>19</v>
      </c>
      <c r="X85" s="24">
        <v>24</v>
      </c>
      <c r="Y85" s="24">
        <v>27</v>
      </c>
      <c r="Z85" s="24">
        <v>28</v>
      </c>
      <c r="AA85" s="24">
        <v>30</v>
      </c>
      <c r="AB85" s="24">
        <v>31</v>
      </c>
      <c r="AC85" s="24">
        <v>32</v>
      </c>
      <c r="AD85" s="24">
        <v>37</v>
      </c>
      <c r="AE85" s="24">
        <v>31</v>
      </c>
      <c r="AF85" s="24">
        <v>32</v>
      </c>
      <c r="AG85" s="24">
        <v>33</v>
      </c>
      <c r="AH85" s="24">
        <v>35</v>
      </c>
      <c r="AI85" s="24">
        <v>37</v>
      </c>
      <c r="AJ85" s="24">
        <v>47</v>
      </c>
      <c r="AK85" s="24">
        <v>44</v>
      </c>
      <c r="AL85" s="24">
        <v>57</v>
      </c>
      <c r="AM85" s="24">
        <v>48</v>
      </c>
      <c r="AN85" s="24">
        <v>56</v>
      </c>
      <c r="AO85" s="24">
        <v>62</v>
      </c>
      <c r="AP85" s="24">
        <v>49</v>
      </c>
      <c r="AQ85" s="24">
        <v>49</v>
      </c>
      <c r="AR85" s="24">
        <v>54</v>
      </c>
      <c r="AS85" s="24">
        <v>65</v>
      </c>
      <c r="AT85" s="24">
        <v>60</v>
      </c>
      <c r="AU85" s="24">
        <v>66</v>
      </c>
      <c r="AV85" s="24">
        <v>63</v>
      </c>
      <c r="AW85" s="24">
        <v>64</v>
      </c>
    </row>
    <row r="86" spans="1:49" s="23" customFormat="1" ht="15.75">
      <c r="A86" s="21" t="s">
        <v>64</v>
      </c>
      <c r="B86" s="22">
        <f aca="true" t="shared" si="18" ref="B86:L86">GEOMEAN(B79,B80,B81,B82,B83,B84,B85)*1.55595027082919</f>
        <v>24.165290362809095</v>
      </c>
      <c r="C86" s="22">
        <f>GEOMEAN(C79,C80,C81,C82,C83,C84,C85)*1.55595027082919</f>
        <v>55.25893112079587</v>
      </c>
      <c r="D86" s="22">
        <f t="shared" si="18"/>
        <v>71.25304601685538</v>
      </c>
      <c r="E86" s="22">
        <f t="shared" si="18"/>
        <v>71.95383246200569</v>
      </c>
      <c r="F86" s="22">
        <f t="shared" si="18"/>
        <v>73.07651685013545</v>
      </c>
      <c r="G86" s="22">
        <f t="shared" si="18"/>
        <v>74.30682358609953</v>
      </c>
      <c r="H86" s="22">
        <f t="shared" si="18"/>
        <v>78.10422072826705</v>
      </c>
      <c r="I86" s="22">
        <f t="shared" si="18"/>
        <v>80.15994310100866</v>
      </c>
      <c r="J86" s="22">
        <f t="shared" si="18"/>
        <v>85.91138700551295</v>
      </c>
      <c r="K86" s="22">
        <f t="shared" si="18"/>
        <v>88.06741289280694</v>
      </c>
      <c r="L86" s="22">
        <f t="shared" si="18"/>
        <v>86.35015505320811</v>
      </c>
      <c r="M86" s="22">
        <f aca="true" t="shared" si="19" ref="M86:AR86">GEOMEAN(M79,M80,M81,M82,M83,M84,M85)*1.55595027082919</f>
        <v>91.02832080242096</v>
      </c>
      <c r="N86" s="22">
        <f t="shared" si="19"/>
        <v>90.45433998201537</v>
      </c>
      <c r="O86" s="22">
        <f t="shared" si="19"/>
        <v>95.40795435244985</v>
      </c>
      <c r="P86" s="22">
        <f t="shared" si="19"/>
        <v>107.93638774389302</v>
      </c>
      <c r="Q86" s="22">
        <f t="shared" si="19"/>
        <v>105.50810341146868</v>
      </c>
      <c r="R86" s="22">
        <f t="shared" si="19"/>
        <v>109.63570693143552</v>
      </c>
      <c r="S86" s="22">
        <f>GEOMEAN(S79,S80,S81,S82,S83,S84,S85)*1.55595027082919</f>
        <v>112.05497341293898</v>
      </c>
      <c r="T86" s="22">
        <f t="shared" si="19"/>
        <v>26.790836239459484</v>
      </c>
      <c r="U86" s="22">
        <f>GEOMEAN(U79,U80,U81,U82,U83,U84,U85)*1.55595027082919</f>
        <v>29.40808083280578</v>
      </c>
      <c r="V86" s="22">
        <f>GEOMEAN(V79,V80,V81,V82,V83,V84,V85)*1.55595027082919</f>
        <v>31.948687262802995</v>
      </c>
      <c r="W86" s="22">
        <f t="shared" si="19"/>
        <v>49.03516877990007</v>
      </c>
      <c r="X86" s="22">
        <f t="shared" si="19"/>
        <v>55.893751326954124</v>
      </c>
      <c r="Y86" s="22">
        <f t="shared" si="19"/>
        <v>65.33912085576453</v>
      </c>
      <c r="Z86" s="22">
        <f t="shared" si="19"/>
        <v>67.42718248616852</v>
      </c>
      <c r="AA86" s="22">
        <f t="shared" si="19"/>
        <v>69.56444230127008</v>
      </c>
      <c r="AB86" s="22">
        <f t="shared" si="19"/>
        <v>71.67797473116836</v>
      </c>
      <c r="AC86" s="22">
        <f t="shared" si="19"/>
        <v>72.68850521436352</v>
      </c>
      <c r="AD86" s="22">
        <f>GEOMEAN(AD79,AD80,AD81,AD82,AD83,AD84,AD85)*1.55595027082919</f>
        <v>83.09141159905485</v>
      </c>
      <c r="AE86" s="22">
        <f t="shared" si="19"/>
        <v>73.3508843881912</v>
      </c>
      <c r="AF86" s="22">
        <f t="shared" si="19"/>
        <v>75.75348606872815</v>
      </c>
      <c r="AG86" s="22">
        <f t="shared" si="19"/>
        <v>79.05441569091188</v>
      </c>
      <c r="AH86" s="22">
        <f t="shared" si="19"/>
        <v>82.64101716257251</v>
      </c>
      <c r="AI86" s="22">
        <f t="shared" si="19"/>
        <v>85.72325143296456</v>
      </c>
      <c r="AJ86" s="22">
        <f t="shared" si="19"/>
        <v>95.94310167843966</v>
      </c>
      <c r="AK86" s="22">
        <f t="shared" si="19"/>
        <v>92.87311253883534</v>
      </c>
      <c r="AL86" s="22">
        <f t="shared" si="19"/>
        <v>103.89599337162913</v>
      </c>
      <c r="AM86" s="22">
        <f t="shared" si="19"/>
        <v>95.44045496339507</v>
      </c>
      <c r="AN86" s="22">
        <f t="shared" si="19"/>
        <v>104.40247837035605</v>
      </c>
      <c r="AO86" s="22">
        <f t="shared" si="19"/>
        <v>109.526258458799</v>
      </c>
      <c r="AP86" s="22">
        <f t="shared" si="19"/>
        <v>99.99999999999993</v>
      </c>
      <c r="AQ86" s="22">
        <f t="shared" si="19"/>
        <v>98.16911371024402</v>
      </c>
      <c r="AR86" s="22">
        <f t="shared" si="19"/>
        <v>103.21197008275179</v>
      </c>
      <c r="AS86" s="22">
        <f>GEOMEAN(AS79,AS80,AS81,AS82,AS83,AS84,AS85)*1.55595027082919</f>
        <v>114.77811422957663</v>
      </c>
      <c r="AT86" s="22">
        <f>GEOMEAN(AT79,AT80,AT81,AT82,AT83,AT84,AT85)*1.55595027082919</f>
        <v>104.30605918069692</v>
      </c>
      <c r="AU86" s="22">
        <f>GEOMEAN(AU79,AU80,AU81,AU82,AU83,AU84,AU85)*1.55595027082919</f>
        <v>120.37864901278112</v>
      </c>
      <c r="AV86" s="22">
        <f>GEOMEAN(AV79,AV80,AV81,AV82,AV83,AV84,AV85)*1.55595027082919</f>
        <v>112.57402474198922</v>
      </c>
      <c r="AW86" s="22">
        <f>GEOMEAN(AW79,AW80,AW81,AW82,AW83,AW84,AW85)*1.55595027082919</f>
        <v>116.93059903746177</v>
      </c>
    </row>
    <row r="87" spans="1:49" s="16" customFormat="1" ht="20.25">
      <c r="A87" s="14" t="s">
        <v>72</v>
      </c>
      <c r="B87" s="15" t="s">
        <v>76</v>
      </c>
      <c r="C87" s="15" t="s">
        <v>76</v>
      </c>
      <c r="D87" s="15" t="s">
        <v>76</v>
      </c>
      <c r="E87" s="15" t="s">
        <v>76</v>
      </c>
      <c r="F87" s="15" t="s">
        <v>76</v>
      </c>
      <c r="G87" s="15" t="s">
        <v>76</v>
      </c>
      <c r="H87" s="15" t="s">
        <v>76</v>
      </c>
      <c r="I87" s="15" t="s">
        <v>76</v>
      </c>
      <c r="J87" s="15" t="s">
        <v>76</v>
      </c>
      <c r="K87" s="15" t="s">
        <v>76</v>
      </c>
      <c r="L87" s="15" t="s">
        <v>76</v>
      </c>
      <c r="M87" s="15" t="s">
        <v>76</v>
      </c>
      <c r="N87" s="15" t="s">
        <v>76</v>
      </c>
      <c r="O87" s="15" t="s">
        <v>76</v>
      </c>
      <c r="P87" s="15" t="s">
        <v>76</v>
      </c>
      <c r="Q87" s="15" t="s">
        <v>76</v>
      </c>
      <c r="R87" s="15" t="s">
        <v>76</v>
      </c>
      <c r="S87" s="15" t="s">
        <v>76</v>
      </c>
      <c r="T87" s="15" t="s">
        <v>76</v>
      </c>
      <c r="U87" s="15" t="s">
        <v>76</v>
      </c>
      <c r="V87" s="15" t="s">
        <v>76</v>
      </c>
      <c r="W87" s="15" t="s">
        <v>76</v>
      </c>
      <c r="X87" s="15" t="s">
        <v>76</v>
      </c>
      <c r="Y87" s="15" t="s">
        <v>76</v>
      </c>
      <c r="Z87" s="15" t="s">
        <v>76</v>
      </c>
      <c r="AA87" s="15" t="s">
        <v>76</v>
      </c>
      <c r="AB87" s="15" t="s">
        <v>76</v>
      </c>
      <c r="AC87" s="15" t="s">
        <v>76</v>
      </c>
      <c r="AD87" s="15" t="s">
        <v>76</v>
      </c>
      <c r="AE87" s="15" t="s">
        <v>76</v>
      </c>
      <c r="AF87" s="15" t="s">
        <v>76</v>
      </c>
      <c r="AG87" s="15" t="s">
        <v>76</v>
      </c>
      <c r="AH87" s="15" t="s">
        <v>76</v>
      </c>
      <c r="AI87" s="15" t="s">
        <v>76</v>
      </c>
      <c r="AJ87" s="15" t="s">
        <v>76</v>
      </c>
      <c r="AK87" s="15" t="s">
        <v>76</v>
      </c>
      <c r="AL87" s="15" t="s">
        <v>76</v>
      </c>
      <c r="AM87" s="15" t="s">
        <v>76</v>
      </c>
      <c r="AN87" s="15" t="s">
        <v>76</v>
      </c>
      <c r="AO87" s="15" t="s">
        <v>76</v>
      </c>
      <c r="AP87" s="15" t="s">
        <v>76</v>
      </c>
      <c r="AQ87" s="15" t="s">
        <v>76</v>
      </c>
      <c r="AR87" s="15" t="s">
        <v>76</v>
      </c>
      <c r="AS87" s="15" t="s">
        <v>76</v>
      </c>
      <c r="AT87" s="15" t="s">
        <v>76</v>
      </c>
      <c r="AU87" s="15" t="s">
        <v>76</v>
      </c>
      <c r="AV87" s="15" t="s">
        <v>76</v>
      </c>
      <c r="AW87" s="15" t="s">
        <v>76</v>
      </c>
    </row>
    <row r="88" spans="1:49" s="16" customFormat="1" ht="15.75">
      <c r="A88" s="17" t="s">
        <v>56</v>
      </c>
      <c r="B88" s="18">
        <v>0.05010416666666667</v>
      </c>
      <c r="C88" s="18">
        <v>0.013981481481481482</v>
      </c>
      <c r="D88" s="18">
        <v>0.011157407407407408</v>
      </c>
      <c r="E88" s="18">
        <v>0.010347222222222223</v>
      </c>
      <c r="F88" s="18">
        <v>0.008796296296296297</v>
      </c>
      <c r="G88" s="18">
        <v>0.008773148148148148</v>
      </c>
      <c r="H88" s="18">
        <v>0.00832175925925926</v>
      </c>
      <c r="I88" s="18">
        <v>0.0077314814814814815</v>
      </c>
      <c r="J88" s="18">
        <v>0.006886574074074074</v>
      </c>
      <c r="K88" s="18">
        <v>0.006689814814814814</v>
      </c>
      <c r="L88" s="18">
        <v>0.009722222222222222</v>
      </c>
      <c r="M88" s="18">
        <v>0.00875</v>
      </c>
      <c r="N88" s="18">
        <v>0.009328703703703704</v>
      </c>
      <c r="O88" s="18">
        <v>0.008425925925925925</v>
      </c>
      <c r="P88" s="18">
        <v>0.007025462962962963</v>
      </c>
      <c r="Q88" s="18">
        <v>0.00738425925925926</v>
      </c>
      <c r="R88" s="18">
        <v>0.007233796296296296</v>
      </c>
      <c r="S88" s="18">
        <v>0.006481481481481481</v>
      </c>
      <c r="T88" s="18">
        <v>0.021041666666666667</v>
      </c>
      <c r="U88" s="18">
        <v>0.02003472222222222</v>
      </c>
      <c r="V88" s="18">
        <v>0.018912037037037036</v>
      </c>
      <c r="W88" s="18">
        <v>0.01513888888888889</v>
      </c>
      <c r="X88" s="18">
        <v>0.013460648148148147</v>
      </c>
      <c r="Y88" s="18">
        <v>0.009837962962962963</v>
      </c>
      <c r="Z88" s="18">
        <v>0.00954861111111111</v>
      </c>
      <c r="AA88" s="18">
        <v>0.008888888888888889</v>
      </c>
      <c r="AB88" s="18">
        <v>0.008587962962962962</v>
      </c>
      <c r="AC88" s="18">
        <v>0.008506944444444444</v>
      </c>
      <c r="AD88" s="18">
        <v>0.006215277777777777</v>
      </c>
      <c r="AE88" s="18">
        <v>0.008217592592592594</v>
      </c>
      <c r="AF88" s="18">
        <v>0.007870370370370371</v>
      </c>
      <c r="AG88" s="18">
        <v>0.00755787037037037</v>
      </c>
      <c r="AH88" s="18">
        <v>0.007106481481481481</v>
      </c>
      <c r="AI88" s="18">
        <v>0.006111111111111111</v>
      </c>
      <c r="AJ88" s="18">
        <v>0.006354166666666667</v>
      </c>
      <c r="AK88" s="18">
        <v>0.006435185185185186</v>
      </c>
      <c r="AL88" s="18">
        <v>0.00537037037037037</v>
      </c>
      <c r="AM88" s="18">
        <v>0.005509259259259259</v>
      </c>
      <c r="AN88" s="18">
        <v>0.006076388888888889</v>
      </c>
      <c r="AO88" s="18">
        <v>0.004965277777777778</v>
      </c>
      <c r="AP88" s="18">
        <v>0.0059722222222222225</v>
      </c>
      <c r="AQ88" s="18">
        <v>0.0069097222222222225</v>
      </c>
      <c r="AR88" s="18">
        <v>0.00568287037037037</v>
      </c>
      <c r="AS88" s="18">
        <v>0.004560185185185185</v>
      </c>
      <c r="AT88" s="18">
        <v>0.005787037037037038</v>
      </c>
      <c r="AU88" s="18">
        <v>0.004780092592592592</v>
      </c>
      <c r="AV88" s="18">
        <v>0.0050810185185185186</v>
      </c>
      <c r="AW88" s="18">
        <v>0.004976851851851852</v>
      </c>
    </row>
    <row r="89" spans="1:49" s="16" customFormat="1" ht="15.75">
      <c r="A89" s="17" t="s">
        <v>57</v>
      </c>
      <c r="B89" s="18">
        <v>0.020729166666666667</v>
      </c>
      <c r="C89" s="18">
        <v>0.021122685185185185</v>
      </c>
      <c r="D89" s="18">
        <v>0.01986111111111111</v>
      </c>
      <c r="E89" s="18">
        <v>0.018020833333333333</v>
      </c>
      <c r="F89" s="18">
        <v>0.01644675925925926</v>
      </c>
      <c r="G89" s="18">
        <v>0.01521990740740741</v>
      </c>
      <c r="H89" s="18">
        <v>0.014050925925925927</v>
      </c>
      <c r="I89" s="18">
        <v>0.013148148148148147</v>
      </c>
      <c r="J89" s="18">
        <v>0.012650462962962962</v>
      </c>
      <c r="K89" s="18">
        <v>0.011921296296296298</v>
      </c>
      <c r="L89" s="18">
        <v>0.018483796296296297</v>
      </c>
      <c r="M89" s="18">
        <v>0.016238425925925924</v>
      </c>
      <c r="N89" s="18">
        <v>0.017719907407407406</v>
      </c>
      <c r="O89" s="18">
        <v>0.01568287037037037</v>
      </c>
      <c r="P89" s="18">
        <v>0.013194444444444444</v>
      </c>
      <c r="Q89" s="18">
        <v>0.014201388888888888</v>
      </c>
      <c r="R89" s="18">
        <v>0.013217592592592593</v>
      </c>
      <c r="S89" s="18">
        <v>0.012349537037037039</v>
      </c>
      <c r="T89" s="18">
        <v>0.020613425925925927</v>
      </c>
      <c r="U89" s="18">
        <v>0.01849537037037037</v>
      </c>
      <c r="V89" s="18">
        <v>0.016550925925925924</v>
      </c>
      <c r="W89" s="18">
        <v>0.020335648148148148</v>
      </c>
      <c r="X89" s="18">
        <v>0.01642361111111111</v>
      </c>
      <c r="Y89" s="18">
        <v>0.020298032407407404</v>
      </c>
      <c r="Z89" s="18">
        <v>0.01806712962962963</v>
      </c>
      <c r="AA89" s="18">
        <v>0.01628472222222222</v>
      </c>
      <c r="AB89" s="18">
        <v>0.014837962962962963</v>
      </c>
      <c r="AC89" s="18">
        <v>0.013680555555555555</v>
      </c>
      <c r="AD89" s="18">
        <v>0.012129629629629629</v>
      </c>
      <c r="AE89" s="18">
        <v>0.017824074074074076</v>
      </c>
      <c r="AF89" s="18">
        <v>0.016238425925925924</v>
      </c>
      <c r="AG89" s="18">
        <v>0.014791666666666668</v>
      </c>
      <c r="AH89" s="18">
        <v>0.013587962962962963</v>
      </c>
      <c r="AI89" s="18">
        <v>0.012569444444444446</v>
      </c>
      <c r="AJ89" s="18">
        <v>0.01386574074074074</v>
      </c>
      <c r="AK89" s="18">
        <v>0.013541666666666667</v>
      </c>
      <c r="AL89" s="18">
        <v>0.01085648148148148</v>
      </c>
      <c r="AM89" s="18">
        <v>0.011863425925925925</v>
      </c>
      <c r="AN89" s="18">
        <v>0.011203703703703704</v>
      </c>
      <c r="AO89" s="18">
        <v>0.009456018518518518</v>
      </c>
      <c r="AP89" s="18">
        <v>0.013530092592592594</v>
      </c>
      <c r="AQ89" s="18">
        <v>0.012847222222222223</v>
      </c>
      <c r="AR89" s="18">
        <v>0.011979166666666666</v>
      </c>
      <c r="AS89" s="18">
        <v>0.009375</v>
      </c>
      <c r="AT89" s="18">
        <v>0.009664351851851851</v>
      </c>
      <c r="AU89" s="18">
        <v>0.008124999999999999</v>
      </c>
      <c r="AV89" s="18">
        <v>0.00917824074074074</v>
      </c>
      <c r="AW89" s="18">
        <v>0.008726851851851852</v>
      </c>
    </row>
    <row r="90" spans="1:49" s="16" customFormat="1" ht="15.75">
      <c r="A90" s="17" t="s">
        <v>125</v>
      </c>
      <c r="B90" s="20">
        <v>178632</v>
      </c>
      <c r="C90" s="20">
        <v>91459</v>
      </c>
      <c r="D90" s="20">
        <v>86005</v>
      </c>
      <c r="E90" s="20">
        <v>77898</v>
      </c>
      <c r="F90" s="20">
        <v>71030</v>
      </c>
      <c r="G90" s="20">
        <v>65844</v>
      </c>
      <c r="H90" s="20">
        <v>60847</v>
      </c>
      <c r="I90" s="20">
        <v>56914</v>
      </c>
      <c r="J90" s="20">
        <v>54484</v>
      </c>
      <c r="K90" s="20">
        <v>50748</v>
      </c>
      <c r="L90" s="20">
        <v>48575</v>
      </c>
      <c r="M90" s="20">
        <v>42677</v>
      </c>
      <c r="N90" s="20">
        <v>35318</v>
      </c>
      <c r="O90" s="20">
        <v>31329</v>
      </c>
      <c r="P90" s="20">
        <v>35717</v>
      </c>
      <c r="Q90" s="20">
        <v>29153</v>
      </c>
      <c r="R90" s="20">
        <v>27336</v>
      </c>
      <c r="S90" s="20">
        <v>25469</v>
      </c>
      <c r="T90" s="20">
        <v>153244</v>
      </c>
      <c r="U90" s="20">
        <v>138307</v>
      </c>
      <c r="V90" s="20">
        <v>123310</v>
      </c>
      <c r="W90" s="20">
        <v>78978</v>
      </c>
      <c r="X90" s="20">
        <v>63940</v>
      </c>
      <c r="Y90" s="20">
        <v>77281</v>
      </c>
      <c r="Z90" s="20">
        <v>68809</v>
      </c>
      <c r="AA90" s="20">
        <v>62010</v>
      </c>
      <c r="AB90" s="20">
        <v>56529</v>
      </c>
      <c r="AC90" s="20">
        <v>52204</v>
      </c>
      <c r="AD90" s="20">
        <v>47345</v>
      </c>
      <c r="AE90" s="20">
        <v>67840</v>
      </c>
      <c r="AF90" s="20">
        <v>61825</v>
      </c>
      <c r="AG90" s="20">
        <v>56327</v>
      </c>
      <c r="AH90" s="20">
        <v>51623</v>
      </c>
      <c r="AI90" s="20">
        <v>47905</v>
      </c>
      <c r="AJ90" s="20">
        <v>52405</v>
      </c>
      <c r="AK90" s="20">
        <v>51254</v>
      </c>
      <c r="AL90" s="20">
        <v>41429</v>
      </c>
      <c r="AM90" s="20">
        <v>46110</v>
      </c>
      <c r="AN90" s="20">
        <v>43437</v>
      </c>
      <c r="AO90" s="20">
        <v>36853</v>
      </c>
      <c r="AP90" s="20">
        <v>26398</v>
      </c>
      <c r="AQ90" s="20">
        <v>25973</v>
      </c>
      <c r="AR90" s="20">
        <v>24068</v>
      </c>
      <c r="AS90" s="20">
        <v>18966</v>
      </c>
      <c r="AT90" s="20">
        <v>15626</v>
      </c>
      <c r="AU90" s="20">
        <v>12682</v>
      </c>
      <c r="AV90" s="20">
        <v>14367</v>
      </c>
      <c r="AW90" s="20">
        <v>13685</v>
      </c>
    </row>
    <row r="91" spans="1:49" s="16" customFormat="1" ht="15.75">
      <c r="A91" s="17" t="s">
        <v>58</v>
      </c>
      <c r="B91" s="18">
        <v>0.05171296296296296</v>
      </c>
      <c r="C91" s="18">
        <v>0.04163194444444445</v>
      </c>
      <c r="D91" s="18">
        <v>0.039293981481481485</v>
      </c>
      <c r="E91" s="18">
        <v>0.0362037037037037</v>
      </c>
      <c r="F91" s="18">
        <v>0.03319444444444444</v>
      </c>
      <c r="G91" s="18">
        <v>0.031041666666666665</v>
      </c>
      <c r="H91" s="18">
        <v>0.028749999999999998</v>
      </c>
      <c r="I91" s="18">
        <v>0.027210648148148147</v>
      </c>
      <c r="J91" s="18">
        <v>0.026041666666666668</v>
      </c>
      <c r="K91" s="18">
        <v>0.02449074074074074</v>
      </c>
      <c r="L91" s="18">
        <v>0.033344907407407406</v>
      </c>
      <c r="M91" s="18">
        <v>0.029479166666666667</v>
      </c>
      <c r="N91" s="18">
        <v>0.03189814814814815</v>
      </c>
      <c r="O91" s="18">
        <v>0.028402777777777777</v>
      </c>
      <c r="P91" s="18">
        <v>0.024212962962962964</v>
      </c>
      <c r="Q91" s="18">
        <v>0.02596064814814815</v>
      </c>
      <c r="R91" s="18">
        <v>0.024328703703703703</v>
      </c>
      <c r="S91" s="18">
        <v>0.022777777777777775</v>
      </c>
      <c r="T91" s="18">
        <v>0.041851851851851855</v>
      </c>
      <c r="U91" s="18">
        <v>0.03777777777777778</v>
      </c>
      <c r="V91" s="18">
        <v>0.03408564814814815</v>
      </c>
      <c r="W91" s="18">
        <v>0.04189814814814815</v>
      </c>
      <c r="X91" s="18">
        <v>0.034131944444444444</v>
      </c>
      <c r="Y91" s="18">
        <v>0.04097222222222222</v>
      </c>
      <c r="Z91" s="18">
        <v>0.03701388888888889</v>
      </c>
      <c r="AA91" s="18">
        <v>0.03369212962962963</v>
      </c>
      <c r="AB91" s="18">
        <v>0.03108796296296296</v>
      </c>
      <c r="AC91" s="18">
        <v>0.02900462962962963</v>
      </c>
      <c r="AD91" s="18">
        <v>0.027071759259259257</v>
      </c>
      <c r="AE91" s="18">
        <v>0.03543981481481481</v>
      </c>
      <c r="AF91" s="18">
        <v>0.03277777777777778</v>
      </c>
      <c r="AG91" s="18">
        <v>0.030162037037037032</v>
      </c>
      <c r="AH91" s="18">
        <v>0.027962962962962964</v>
      </c>
      <c r="AI91" s="18">
        <v>0.026041666666666668</v>
      </c>
      <c r="AJ91" s="18">
        <v>0.026331018518518517</v>
      </c>
      <c r="AK91" s="18">
        <v>0.025879629629629627</v>
      </c>
      <c r="AL91" s="18">
        <v>0.02085648148148148</v>
      </c>
      <c r="AM91" s="18">
        <v>0.024525462962962968</v>
      </c>
      <c r="AN91" s="18">
        <v>0.02309027777777778</v>
      </c>
      <c r="AO91" s="18">
        <v>0.01962962962962963</v>
      </c>
      <c r="AP91" s="18">
        <v>0.025810185185185183</v>
      </c>
      <c r="AQ91" s="18">
        <v>0.027858796296296298</v>
      </c>
      <c r="AR91" s="18">
        <v>0.024756944444444443</v>
      </c>
      <c r="AS91" s="18">
        <v>0.019502314814814816</v>
      </c>
      <c r="AT91" s="18">
        <v>0.019143518518518518</v>
      </c>
      <c r="AU91" s="18">
        <v>0.016076388888888887</v>
      </c>
      <c r="AV91" s="18">
        <v>0.01798611111111111</v>
      </c>
      <c r="AW91" s="18">
        <v>0.01719907407407407</v>
      </c>
    </row>
    <row r="92" spans="1:49" s="16" customFormat="1" ht="15.75">
      <c r="A92" s="17" t="s">
        <v>59</v>
      </c>
      <c r="B92" s="18">
        <v>0.03657407407407407</v>
      </c>
      <c r="C92" s="18">
        <v>0.02630787037037037</v>
      </c>
      <c r="D92" s="18">
        <v>0.024583333333333332</v>
      </c>
      <c r="E92" s="18">
        <v>0.02245370370370371</v>
      </c>
      <c r="F92" s="18">
        <v>0.020520833333333332</v>
      </c>
      <c r="G92" s="18">
        <v>0.018877314814814816</v>
      </c>
      <c r="H92" s="18">
        <v>0.017407407407407406</v>
      </c>
      <c r="I92" s="18">
        <v>0.016273148148148148</v>
      </c>
      <c r="J92" s="18">
        <v>0.015729166666666666</v>
      </c>
      <c r="K92" s="18">
        <v>0.01462962962962963</v>
      </c>
      <c r="L92" s="18">
        <v>0.020833333333333332</v>
      </c>
      <c r="M92" s="18">
        <v>0.01826388888888889</v>
      </c>
      <c r="N92" s="18">
        <v>0.02</v>
      </c>
      <c r="O92" s="18">
        <v>0.017604166666666667</v>
      </c>
      <c r="P92" s="18">
        <v>0.015277777777777777</v>
      </c>
      <c r="Q92" s="18">
        <v>0.016458333333333332</v>
      </c>
      <c r="R92" s="18">
        <v>0.0153125</v>
      </c>
      <c r="S92" s="18">
        <v>0.014305555555555557</v>
      </c>
      <c r="T92" s="18">
        <v>0.024201388888888887</v>
      </c>
      <c r="U92" s="18">
        <v>0.02207175925925926</v>
      </c>
      <c r="V92" s="18">
        <v>0.019641203703703706</v>
      </c>
      <c r="W92" s="18">
        <v>0.02383101851851852</v>
      </c>
      <c r="X92" s="18">
        <v>0.01951388888888889</v>
      </c>
      <c r="Y92" s="18">
        <v>0.0220630787037037</v>
      </c>
      <c r="Z92" s="18">
        <v>0.019976851851851853</v>
      </c>
      <c r="AA92" s="18">
        <v>0.017997685185185186</v>
      </c>
      <c r="AB92" s="18">
        <v>0.016435185185185188</v>
      </c>
      <c r="AC92" s="18">
        <v>0.015173611111111112</v>
      </c>
      <c r="AD92" s="18">
        <v>0.014120370370370368</v>
      </c>
      <c r="AE92" s="18">
        <v>0.01909722222222222</v>
      </c>
      <c r="AF92" s="18">
        <v>0.01765046296296296</v>
      </c>
      <c r="AG92" s="18">
        <v>0.016087962962962964</v>
      </c>
      <c r="AH92" s="18">
        <v>0.014780092592592595</v>
      </c>
      <c r="AI92" s="18">
        <v>0.013668981481481482</v>
      </c>
      <c r="AJ92" s="18">
        <v>0.015069444444444443</v>
      </c>
      <c r="AK92" s="18">
        <v>0.014710648148148148</v>
      </c>
      <c r="AL92" s="18">
        <v>0.011805555555555555</v>
      </c>
      <c r="AM92" s="18">
        <v>0.013854166666666666</v>
      </c>
      <c r="AN92" s="18">
        <v>0.013032407407407407</v>
      </c>
      <c r="AO92" s="18">
        <v>0.011006944444444444</v>
      </c>
      <c r="AP92" s="18">
        <v>0.014710648148148148</v>
      </c>
      <c r="AQ92" s="18">
        <v>0.014930555555555556</v>
      </c>
      <c r="AR92" s="18">
        <v>0.01400462962962963</v>
      </c>
      <c r="AS92" s="18">
        <v>0.010925925925925924</v>
      </c>
      <c r="AT92" s="18">
        <v>0.009791666666666666</v>
      </c>
      <c r="AU92" s="18">
        <v>0.00818287037037037</v>
      </c>
      <c r="AV92" s="18">
        <v>0.009236111111111112</v>
      </c>
      <c r="AW92" s="18">
        <v>0.008773148148148148</v>
      </c>
    </row>
    <row r="93" spans="1:49" s="23" customFormat="1" ht="15.75">
      <c r="A93" s="21" t="s">
        <v>64</v>
      </c>
      <c r="B93" s="22">
        <f aca="true" t="shared" si="20" ref="B93:L93">GEOMEAN(1/B88,1/B89,1/B90,1/B91,1/B92)*24.0816442378349</f>
        <v>29.692625058628412</v>
      </c>
      <c r="C93" s="22">
        <f>GEOMEAN(1/C88,1/C89,1/C90,1/C91,1/C92)*24.0816442378349</f>
        <v>48.69427511887246</v>
      </c>
      <c r="D93" s="22">
        <f t="shared" si="20"/>
        <v>53.53954406249718</v>
      </c>
      <c r="E93" s="22">
        <f t="shared" si="20"/>
        <v>58.51307845482774</v>
      </c>
      <c r="F93" s="22">
        <f t="shared" si="20"/>
        <v>64.9635361392299</v>
      </c>
      <c r="G93" s="22">
        <f t="shared" si="20"/>
        <v>69.07046031382932</v>
      </c>
      <c r="H93" s="22">
        <f t="shared" si="20"/>
        <v>74.36693713622618</v>
      </c>
      <c r="I93" s="22">
        <f t="shared" si="20"/>
        <v>79.42820710607803</v>
      </c>
      <c r="J93" s="22">
        <f t="shared" si="20"/>
        <v>83.93353467078859</v>
      </c>
      <c r="K93" s="22">
        <f t="shared" si="20"/>
        <v>89.00364316005697</v>
      </c>
      <c r="L93" s="22">
        <f t="shared" si="20"/>
        <v>66.8551049975536</v>
      </c>
      <c r="M93" s="22">
        <f aca="true" t="shared" si="21" ref="M93:AR93">GEOMEAN(1/M88,1/M89,1/M90,1/M91,1/M92)*24.0816442378349</f>
        <v>75.6685255483388</v>
      </c>
      <c r="N93" s="22">
        <f t="shared" si="21"/>
        <v>73.7006423368475</v>
      </c>
      <c r="O93" s="22">
        <f t="shared" si="21"/>
        <v>82.88824306595265</v>
      </c>
      <c r="P93" s="22">
        <f t="shared" si="21"/>
        <v>92.06113070934406</v>
      </c>
      <c r="Q93" s="22">
        <f t="shared" si="21"/>
        <v>90.88279134914792</v>
      </c>
      <c r="R93" s="22">
        <f t="shared" si="21"/>
        <v>96.38343535026254</v>
      </c>
      <c r="S93" s="22">
        <f t="shared" si="21"/>
        <v>104.04364276089046</v>
      </c>
      <c r="T93" s="22">
        <f t="shared" si="21"/>
        <v>41.309732592116994</v>
      </c>
      <c r="U93" s="22">
        <f>GEOMEAN(1/U88,1/U89,1/U90,1/U91,1/U92)*24.0816442378349</f>
        <v>45.24112133997661</v>
      </c>
      <c r="V93" s="22">
        <f>GEOMEAN(1/V88,1/V89,1/V90,1/V91,1/V92)*24.0816442378349</f>
        <v>50.02953016915179</v>
      </c>
      <c r="W93" s="22">
        <f t="shared" si="21"/>
        <v>50.657880983669344</v>
      </c>
      <c r="X93" s="22">
        <f t="shared" si="21"/>
        <v>61.2242837618841</v>
      </c>
      <c r="Y93" s="22">
        <f t="shared" si="21"/>
        <v>56.5937716149946</v>
      </c>
      <c r="Z93" s="22">
        <f t="shared" si="21"/>
        <v>62.088741984103606</v>
      </c>
      <c r="AA93" s="22">
        <f t="shared" si="21"/>
        <v>68.3154920379554</v>
      </c>
      <c r="AB93" s="22">
        <f t="shared" si="21"/>
        <v>73.87638109832527</v>
      </c>
      <c r="AC93" s="22">
        <f t="shared" si="21"/>
        <v>78.75146818162308</v>
      </c>
      <c r="AD93" s="22">
        <f>GEOMEAN(1/AD88,1/AD89,1/AD90,1/AD91,1/AD92)*24.0816442378349</f>
        <v>90.09427230947598</v>
      </c>
      <c r="AE93" s="22">
        <f t="shared" si="21"/>
        <v>65.48567709611854</v>
      </c>
      <c r="AF93" s="22">
        <f t="shared" si="21"/>
        <v>70.74216874935802</v>
      </c>
      <c r="AG93" s="22">
        <f t="shared" si="21"/>
        <v>76.67736086450681</v>
      </c>
      <c r="AH93" s="22">
        <f t="shared" si="21"/>
        <v>82.96666310713469</v>
      </c>
      <c r="AI93" s="22">
        <f t="shared" si="21"/>
        <v>90.83259643037236</v>
      </c>
      <c r="AJ93" s="22">
        <f t="shared" si="21"/>
        <v>84.93726560216132</v>
      </c>
      <c r="AK93" s="22">
        <f t="shared" si="21"/>
        <v>86.21363899874726</v>
      </c>
      <c r="AL93" s="22">
        <f t="shared" si="21"/>
        <v>106.37047157219254</v>
      </c>
      <c r="AM93" s="22">
        <f t="shared" si="21"/>
        <v>95.41725549225151</v>
      </c>
      <c r="AN93" s="22">
        <f t="shared" si="21"/>
        <v>98.13455904501022</v>
      </c>
      <c r="AO93" s="22">
        <f t="shared" si="21"/>
        <v>116.72003739799821</v>
      </c>
      <c r="AP93" s="22">
        <f t="shared" si="21"/>
        <v>100.00000000000003</v>
      </c>
      <c r="AQ93" s="22">
        <f t="shared" si="21"/>
        <v>96.67631430617078</v>
      </c>
      <c r="AR93" s="22">
        <f t="shared" si="21"/>
        <v>107.35086056603396</v>
      </c>
      <c r="AS93" s="22">
        <f>GEOMEAN(1/AS88,1/AS89,1/AS90,1/AS91,1/AS92)*24.0816442378349</f>
        <v>136.20446757790086</v>
      </c>
      <c r="AT93" s="22">
        <f>GEOMEAN(1/AT88,1/AT89,1/AT90,1/AT91,1/AT92)*24.0816442378349</f>
        <v>137.66232386787385</v>
      </c>
      <c r="AU93" s="22">
        <f>GEOMEAN(1/AU88,1/AU89,1/AU90,1/AU91,1/AU92)*24.0816442378349</f>
        <v>165.72110321108732</v>
      </c>
      <c r="AV93" s="22">
        <f>GEOMEAN(1/AV88,1/AV89,1/AV90,1/AV91,1/AV92)*24.0816442378349</f>
        <v>148.7255518825741</v>
      </c>
      <c r="AW93" s="22">
        <f>GEOMEAN(1/AW88,1/AW89,1/AW90,1/AW91,1/AW92)*24.0816442378349</f>
        <v>155.28968411656834</v>
      </c>
    </row>
    <row r="94" spans="1:49" s="30" customFormat="1" ht="25.5">
      <c r="A94" s="30" t="s">
        <v>82</v>
      </c>
      <c r="B94" s="32">
        <f aca="true" t="shared" si="22" ref="B94:L94">AVERAGE(B67,B77,B86,B93)</f>
        <v>31.720990395515486</v>
      </c>
      <c r="C94" s="32">
        <f>AVERAGE(C67,C77,C86,C93)</f>
        <v>54.40841837790087</v>
      </c>
      <c r="D94" s="32">
        <f t="shared" si="22"/>
        <v>61.6264495198457</v>
      </c>
      <c r="E94" s="32">
        <f t="shared" si="22"/>
        <v>65.40635890205651</v>
      </c>
      <c r="F94" s="32">
        <f t="shared" si="22"/>
        <v>70.56547216080205</v>
      </c>
      <c r="G94" s="32">
        <f t="shared" si="22"/>
        <v>73.84074829540072</v>
      </c>
      <c r="H94" s="32">
        <f t="shared" si="22"/>
        <v>79.25136325083469</v>
      </c>
      <c r="I94" s="32">
        <f t="shared" si="22"/>
        <v>83.12121328799229</v>
      </c>
      <c r="J94" s="32">
        <f t="shared" si="22"/>
        <v>88.94189061057097</v>
      </c>
      <c r="K94" s="32">
        <f t="shared" si="22"/>
        <v>93.91650939063328</v>
      </c>
      <c r="L94" s="32">
        <f t="shared" si="22"/>
        <v>78.43238716558018</v>
      </c>
      <c r="M94" s="32">
        <f aca="true" t="shared" si="23" ref="M94:AR94">AVERAGE(M67,M77,M86,M93)</f>
        <v>86.4760212316396</v>
      </c>
      <c r="N94" s="32">
        <f t="shared" si="23"/>
        <v>83.82947503297396</v>
      </c>
      <c r="O94" s="32">
        <f t="shared" si="23"/>
        <v>92.01720416875636</v>
      </c>
      <c r="P94" s="32">
        <f t="shared" si="23"/>
        <v>104.93251836300107</v>
      </c>
      <c r="Q94" s="32">
        <f t="shared" si="23"/>
        <v>101.21748922642989</v>
      </c>
      <c r="R94" s="32">
        <f t="shared" si="23"/>
        <v>107.3290927683338</v>
      </c>
      <c r="S94" s="32">
        <f t="shared" si="23"/>
        <v>113.50510032757441</v>
      </c>
      <c r="T94" s="32">
        <f t="shared" si="23"/>
        <v>40.25084482840566</v>
      </c>
      <c r="U94" s="32">
        <f>AVERAGE(U67,U77,U86,U93)</f>
        <v>44.07657482056344</v>
      </c>
      <c r="V94" s="32">
        <f>AVERAGE(V67,V77,V86,V93)</f>
        <v>48.22867046303737</v>
      </c>
      <c r="W94" s="32">
        <f t="shared" si="23"/>
        <v>53.72792073009414</v>
      </c>
      <c r="X94" s="32">
        <f t="shared" si="23"/>
        <v>62.95612025186945</v>
      </c>
      <c r="Y94" s="32">
        <f t="shared" si="23"/>
        <v>60.82832937667238</v>
      </c>
      <c r="Z94" s="32">
        <f t="shared" si="23"/>
        <v>65.44832902756197</v>
      </c>
      <c r="AA94" s="32">
        <f t="shared" si="23"/>
        <v>70.38057924034713</v>
      </c>
      <c r="AB94" s="32">
        <f t="shared" si="23"/>
        <v>75.21437599329462</v>
      </c>
      <c r="AC94" s="32">
        <f t="shared" si="23"/>
        <v>79.30523310917825</v>
      </c>
      <c r="AD94" s="32">
        <f>AVERAGE(AD67,AD77,AD86,AD93)</f>
        <v>88.44405308951914</v>
      </c>
      <c r="AE94" s="32">
        <f t="shared" si="23"/>
        <v>69.13535963110185</v>
      </c>
      <c r="AF94" s="32">
        <f t="shared" si="23"/>
        <v>73.86387847896863</v>
      </c>
      <c r="AG94" s="32">
        <f t="shared" si="23"/>
        <v>79.16928858343569</v>
      </c>
      <c r="AH94" s="32">
        <f t="shared" si="23"/>
        <v>84.47207344206674</v>
      </c>
      <c r="AI94" s="32">
        <f t="shared" si="23"/>
        <v>90.26439400363925</v>
      </c>
      <c r="AJ94" s="32">
        <f t="shared" si="23"/>
        <v>91.95434135230775</v>
      </c>
      <c r="AK94" s="32">
        <f t="shared" si="23"/>
        <v>91.45985717194185</v>
      </c>
      <c r="AL94" s="32">
        <f t="shared" si="23"/>
        <v>110.16372222989799</v>
      </c>
      <c r="AM94" s="32">
        <f t="shared" si="23"/>
        <v>97.16196579376653</v>
      </c>
      <c r="AN94" s="32">
        <f t="shared" si="23"/>
        <v>105.33539431441308</v>
      </c>
      <c r="AO94" s="32">
        <f t="shared" si="23"/>
        <v>119.94591176634054</v>
      </c>
      <c r="AP94" s="32">
        <f t="shared" si="23"/>
        <v>99.99999999999997</v>
      </c>
      <c r="AQ94" s="32">
        <f t="shared" si="23"/>
        <v>97.55654057970409</v>
      </c>
      <c r="AR94" s="32">
        <f t="shared" si="23"/>
        <v>105.96112392249896</v>
      </c>
      <c r="AS94" s="32">
        <f>AVERAGE(AS67,AS77,AS86,AS93)</f>
        <v>131.44730924023747</v>
      </c>
      <c r="AT94" s="32">
        <f>AVERAGE(AT67,AT77,AT86,AT93)</f>
        <v>125.78912455363071</v>
      </c>
      <c r="AU94" s="32">
        <f>AVERAGE(AU67,AU77,AU86,AU93)</f>
        <v>149.57361582033596</v>
      </c>
      <c r="AV94" s="32">
        <f>AVERAGE(AV67,AV77,AV86,AV93)</f>
        <v>136.17795234511286</v>
      </c>
      <c r="AW94" s="32">
        <f>AVERAGE(AW67,AW77,AW86,AW93)</f>
        <v>141.05583618820734</v>
      </c>
    </row>
    <row r="95" spans="1:49" s="33" customFormat="1" ht="25.5">
      <c r="A95" s="33" t="s">
        <v>83</v>
      </c>
      <c r="B95" s="34">
        <f aca="true" t="shared" si="24" ref="B95:L95">AVERAGE(B61,B94)</f>
        <v>33.65124518960469</v>
      </c>
      <c r="C95" s="34">
        <f>AVERAGE(C61,C94)</f>
        <v>52.227709765405415</v>
      </c>
      <c r="D95" s="34">
        <f t="shared" si="24"/>
        <v>58.151269520708546</v>
      </c>
      <c r="E95" s="34">
        <f t="shared" si="24"/>
        <v>61.94718671725073</v>
      </c>
      <c r="F95" s="34">
        <f t="shared" si="24"/>
        <v>67.15519080847638</v>
      </c>
      <c r="G95" s="34">
        <f t="shared" si="24"/>
        <v>70.59827654122412</v>
      </c>
      <c r="H95" s="34">
        <f t="shared" si="24"/>
        <v>75.78031456400609</v>
      </c>
      <c r="I95" s="34">
        <f t="shared" si="24"/>
        <v>79.41092196836756</v>
      </c>
      <c r="J95" s="34">
        <f t="shared" si="24"/>
        <v>86.42951335682113</v>
      </c>
      <c r="K95" s="34">
        <f t="shared" si="24"/>
        <v>91.22684701994709</v>
      </c>
      <c r="L95" s="34">
        <f t="shared" si="24"/>
        <v>77.08411354142716</v>
      </c>
      <c r="M95" s="34">
        <f aca="true" t="shared" si="25" ref="M95:AR95">AVERAGE(M61,M94)</f>
        <v>85.11312699213698</v>
      </c>
      <c r="N95" s="34">
        <f t="shared" si="25"/>
        <v>83.40028346664373</v>
      </c>
      <c r="O95" s="34">
        <f t="shared" si="25"/>
        <v>92.16586192728046</v>
      </c>
      <c r="P95" s="34">
        <f t="shared" si="25"/>
        <v>104.7908949134951</v>
      </c>
      <c r="Q95" s="34">
        <f t="shared" si="25"/>
        <v>101.32562237896943</v>
      </c>
      <c r="R95" s="34">
        <f t="shared" si="25"/>
        <v>107.2815374483188</v>
      </c>
      <c r="S95" s="34">
        <f t="shared" si="25"/>
        <v>113.61992603006841</v>
      </c>
      <c r="T95" s="34">
        <f t="shared" si="25"/>
        <v>40.59542421171704</v>
      </c>
      <c r="U95" s="34">
        <f>AVERAGE(U61,U94)</f>
        <v>44.16260126384016</v>
      </c>
      <c r="V95" s="34">
        <f>AVERAGE(V61,V94)</f>
        <v>48.03285842943633</v>
      </c>
      <c r="W95" s="34">
        <f t="shared" si="25"/>
        <v>50.57661409336683</v>
      </c>
      <c r="X95" s="34">
        <f t="shared" si="25"/>
        <v>59.012708853678745</v>
      </c>
      <c r="Y95" s="34">
        <f t="shared" si="25"/>
        <v>59.999757724261826</v>
      </c>
      <c r="Z95" s="34">
        <f t="shared" si="25"/>
        <v>64.16608130119675</v>
      </c>
      <c r="AA95" s="34">
        <f t="shared" si="25"/>
        <v>68.63346254238198</v>
      </c>
      <c r="AB95" s="34">
        <f t="shared" si="25"/>
        <v>73.27966763159716</v>
      </c>
      <c r="AC95" s="34">
        <f t="shared" si="25"/>
        <v>77.43477186686887</v>
      </c>
      <c r="AD95" s="34">
        <f>AVERAGE(AD61,AD94)</f>
        <v>88.19951287896592</v>
      </c>
      <c r="AE95" s="34">
        <f t="shared" si="25"/>
        <v>68.25204492927591</v>
      </c>
      <c r="AF95" s="34">
        <f t="shared" si="25"/>
        <v>73.26271388498152</v>
      </c>
      <c r="AG95" s="34">
        <f t="shared" si="25"/>
        <v>78.79731551490471</v>
      </c>
      <c r="AH95" s="34">
        <f t="shared" si="25"/>
        <v>84.14557560496257</v>
      </c>
      <c r="AI95" s="34">
        <f t="shared" si="25"/>
        <v>89.90787626748607</v>
      </c>
      <c r="AJ95" s="34">
        <f t="shared" si="25"/>
        <v>91.13783806557464</v>
      </c>
      <c r="AK95" s="34">
        <f t="shared" si="25"/>
        <v>90.69610231384624</v>
      </c>
      <c r="AL95" s="34">
        <f t="shared" si="25"/>
        <v>110.91233819086963</v>
      </c>
      <c r="AM95" s="34">
        <f t="shared" si="25"/>
        <v>96.39772383448636</v>
      </c>
      <c r="AN95" s="34">
        <f t="shared" si="25"/>
        <v>104.96080025371938</v>
      </c>
      <c r="AO95" s="34">
        <f t="shared" si="25"/>
        <v>120.48427736284009</v>
      </c>
      <c r="AP95" s="34">
        <f t="shared" si="25"/>
        <v>99.99999999999996</v>
      </c>
      <c r="AQ95" s="34">
        <f t="shared" si="25"/>
        <v>96.35970202431878</v>
      </c>
      <c r="AR95" s="34">
        <f t="shared" si="25"/>
        <v>106.12673968184049</v>
      </c>
      <c r="AS95" s="34">
        <f>AVERAGE(AS61,AS94)</f>
        <v>134.0303976388625</v>
      </c>
      <c r="AT95" s="34">
        <f>AVERAGE(AT61,AT94)</f>
        <v>126.22035470740991</v>
      </c>
      <c r="AU95" s="34">
        <f>AVERAGE(AU61,AU94)</f>
        <v>151.6980371456637</v>
      </c>
      <c r="AV95" s="34">
        <f>AVERAGE(AV61,AV94)</f>
        <v>138.2239703665326</v>
      </c>
      <c r="AW95" s="34">
        <f>AVERAGE(AW61,AW94)</f>
        <v>143.32740974351006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 Кожемяко</cp:lastModifiedBy>
  <dcterms:created xsi:type="dcterms:W3CDTF">2008-04-30T11:47:53Z</dcterms:created>
  <dcterms:modified xsi:type="dcterms:W3CDTF">2009-04-13T15:05:55Z</dcterms:modified>
  <cp:category/>
  <cp:version/>
  <cp:contentType/>
  <cp:contentStatus/>
</cp:coreProperties>
</file>