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00" yWindow="-135" windowWidth="19320" windowHeight="13290" activeTab="1"/>
  </bookViews>
  <sheets>
    <sheet name="Test Results (RAW)" sheetId="2" r:id="rId1"/>
    <sheet name="New Style Summary" sheetId="1" r:id="rId2"/>
  </sheets>
  <calcPr calcId="125725"/>
</workbook>
</file>

<file path=xl/calcChain.xml><?xml version="1.0" encoding="utf-8"?>
<calcChain xmlns="http://schemas.openxmlformats.org/spreadsheetml/2006/main">
  <c r="G50" i="1"/>
  <c r="F50"/>
  <c r="E50"/>
  <c r="D50"/>
  <c r="C50"/>
  <c r="B50"/>
  <c r="G48"/>
  <c r="G47"/>
  <c r="G46"/>
  <c r="G45"/>
  <c r="G49" s="1"/>
  <c r="G42"/>
  <c r="G40"/>
  <c r="G37"/>
  <c r="G36"/>
  <c r="G32"/>
  <c r="G31"/>
  <c r="G30"/>
  <c r="G29"/>
  <c r="G28"/>
  <c r="G33" s="1"/>
  <c r="G24"/>
  <c r="G23"/>
  <c r="G22"/>
  <c r="G21"/>
  <c r="G20"/>
  <c r="G19"/>
  <c r="G18"/>
  <c r="G25" s="1"/>
  <c r="G14"/>
  <c r="G13"/>
  <c r="G12"/>
  <c r="G15" s="1"/>
  <c r="G8"/>
  <c r="G7"/>
  <c r="G6"/>
  <c r="G5"/>
  <c r="G4"/>
  <c r="G3"/>
  <c r="G9" s="1"/>
  <c r="G1"/>
  <c r="F48"/>
  <c r="F47"/>
  <c r="F46"/>
  <c r="F45"/>
  <c r="F42"/>
  <c r="F40"/>
  <c r="F37"/>
  <c r="F36"/>
  <c r="F32"/>
  <c r="F31"/>
  <c r="F30"/>
  <c r="F29"/>
  <c r="F28"/>
  <c r="F24"/>
  <c r="F23"/>
  <c r="F22"/>
  <c r="F21"/>
  <c r="F20"/>
  <c r="F19"/>
  <c r="F18"/>
  <c r="F14"/>
  <c r="F13"/>
  <c r="F12"/>
  <c r="F8"/>
  <c r="F7"/>
  <c r="F6"/>
  <c r="F5"/>
  <c r="F4"/>
  <c r="F3"/>
  <c r="F1"/>
  <c r="E48"/>
  <c r="E47"/>
  <c r="E46"/>
  <c r="E45"/>
  <c r="E42"/>
  <c r="E40"/>
  <c r="E37"/>
  <c r="E36"/>
  <c r="E32"/>
  <c r="E31"/>
  <c r="E30"/>
  <c r="E29"/>
  <c r="E28"/>
  <c r="E24"/>
  <c r="E23"/>
  <c r="E22"/>
  <c r="E21"/>
  <c r="E20"/>
  <c r="E19"/>
  <c r="E18"/>
  <c r="E14"/>
  <c r="E13"/>
  <c r="E12"/>
  <c r="E8"/>
  <c r="E7"/>
  <c r="E6"/>
  <c r="E5"/>
  <c r="E4"/>
  <c r="E3"/>
  <c r="E1"/>
  <c r="D48"/>
  <c r="D47"/>
  <c r="D46"/>
  <c r="D45"/>
  <c r="D42"/>
  <c r="D40"/>
  <c r="D37"/>
  <c r="D36"/>
  <c r="D32"/>
  <c r="D31"/>
  <c r="D30"/>
  <c r="D29"/>
  <c r="D28"/>
  <c r="D24"/>
  <c r="D23"/>
  <c r="D22"/>
  <c r="D21"/>
  <c r="D20"/>
  <c r="D19"/>
  <c r="D18"/>
  <c r="D14"/>
  <c r="D13"/>
  <c r="D12"/>
  <c r="D8"/>
  <c r="D7"/>
  <c r="D6"/>
  <c r="D5"/>
  <c r="D4"/>
  <c r="D3"/>
  <c r="D1"/>
  <c r="C48"/>
  <c r="C47"/>
  <c r="C46"/>
  <c r="C45"/>
  <c r="C42"/>
  <c r="C40"/>
  <c r="C37"/>
  <c r="C36"/>
  <c r="C32"/>
  <c r="C31"/>
  <c r="C30"/>
  <c r="C29"/>
  <c r="C28"/>
  <c r="C24"/>
  <c r="C23"/>
  <c r="C22"/>
  <c r="C21"/>
  <c r="C20"/>
  <c r="C19"/>
  <c r="C18"/>
  <c r="C14"/>
  <c r="C13"/>
  <c r="C12"/>
  <c r="C8"/>
  <c r="C7"/>
  <c r="C6"/>
  <c r="C5"/>
  <c r="C4"/>
  <c r="C3"/>
  <c r="C1"/>
  <c r="B42"/>
  <c r="B40"/>
  <c r="G38" l="1"/>
  <c r="G51" s="1"/>
  <c r="E94" i="2"/>
  <c r="E40"/>
  <c r="D94"/>
  <c r="D40"/>
  <c r="C94"/>
  <c r="C40"/>
  <c r="G94"/>
  <c r="G40"/>
  <c r="F40"/>
  <c r="F94"/>
  <c r="B94" l="1"/>
  <c r="B40"/>
  <c r="B48" i="1"/>
  <c r="B47"/>
  <c r="B46"/>
  <c r="B45"/>
  <c r="F49" s="1"/>
  <c r="B37"/>
  <c r="B36"/>
  <c r="F38" s="1"/>
  <c r="B32"/>
  <c r="B31"/>
  <c r="B30"/>
  <c r="B29"/>
  <c r="B28"/>
  <c r="F33" s="1"/>
  <c r="B24"/>
  <c r="B23"/>
  <c r="B22"/>
  <c r="B21"/>
  <c r="B20"/>
  <c r="B19"/>
  <c r="B18"/>
  <c r="F25" s="1"/>
  <c r="B14"/>
  <c r="B13"/>
  <c r="B12"/>
  <c r="F15" s="1"/>
  <c r="B8"/>
  <c r="B7"/>
  <c r="B6"/>
  <c r="B5"/>
  <c r="B4"/>
  <c r="B3"/>
  <c r="F9" s="1"/>
  <c r="F51" s="1"/>
  <c r="B1"/>
  <c r="D9" l="1"/>
  <c r="E9"/>
  <c r="D15"/>
  <c r="E15"/>
  <c r="D25"/>
  <c r="E25"/>
  <c r="D33"/>
  <c r="E33"/>
  <c r="D38"/>
  <c r="E38"/>
  <c r="D49"/>
  <c r="E49"/>
  <c r="B9"/>
  <c r="C9"/>
  <c r="B15"/>
  <c r="C15"/>
  <c r="B25"/>
  <c r="C25"/>
  <c r="B33"/>
  <c r="C33"/>
  <c r="B38"/>
  <c r="C38"/>
  <c r="B49"/>
  <c r="C49"/>
  <c r="E51" l="1"/>
  <c r="D51"/>
  <c r="C51"/>
  <c r="B51"/>
</calcChain>
</file>

<file path=xl/sharedStrings.xml><?xml version="1.0" encoding="utf-8"?>
<sst xmlns="http://schemas.openxmlformats.org/spreadsheetml/2006/main" count="141" uniqueCount="83">
  <si>
    <t>MAPLE</t>
  </si>
  <si>
    <t>MATLAB</t>
  </si>
  <si>
    <t>Mathematica</t>
  </si>
  <si>
    <t>Photoshop</t>
  </si>
  <si>
    <t>ACDSee</t>
  </si>
  <si>
    <t>Paint.NET</t>
  </si>
  <si>
    <t>PaintShop Pro</t>
  </si>
  <si>
    <t>Visual Studio</t>
  </si>
  <si>
    <t>ViewPerf</t>
  </si>
  <si>
    <t>Audio</t>
  </si>
  <si>
    <t>DivX</t>
  </si>
  <si>
    <t>x264</t>
  </si>
  <si>
    <t>Canopus</t>
  </si>
  <si>
    <t>Total</t>
  </si>
  <si>
    <t>Rendering</t>
  </si>
  <si>
    <t>Overall</t>
  </si>
  <si>
    <t>3ds max</t>
  </si>
  <si>
    <t>Graphics</t>
  </si>
  <si>
    <t>Maya</t>
  </si>
  <si>
    <t>GFX</t>
  </si>
  <si>
    <t>CPU</t>
  </si>
  <si>
    <t>Lightwave</t>
  </si>
  <si>
    <t>Interactive</t>
  </si>
  <si>
    <t>Multitasking</t>
  </si>
  <si>
    <t>I/O</t>
  </si>
  <si>
    <t>Catia</t>
  </si>
  <si>
    <t>Pro/ENGINEER</t>
  </si>
  <si>
    <t>SolidWorks</t>
  </si>
  <si>
    <t>UGS Teamcenter</t>
  </si>
  <si>
    <t>7-Zip</t>
  </si>
  <si>
    <t>WinRAR</t>
  </si>
  <si>
    <t>LAME MP3</t>
  </si>
  <si>
    <t>Apple Lossless</t>
  </si>
  <si>
    <t>FLAC</t>
  </si>
  <si>
    <t>Nero AAC</t>
  </si>
  <si>
    <t>Monkeys Audio</t>
  </si>
  <si>
    <t>OGG Vorbis</t>
  </si>
  <si>
    <t>Disk</t>
  </si>
  <si>
    <t>UGS NX</t>
  </si>
  <si>
    <t>Internal</t>
  </si>
  <si>
    <t>MMA</t>
  </si>
  <si>
    <t>Matrix Calculation</t>
  </si>
  <si>
    <t>Matrix Functions</t>
  </si>
  <si>
    <t>Programmation</t>
  </si>
  <si>
    <t>Statistics</t>
  </si>
  <si>
    <t>PhotoImpact</t>
  </si>
  <si>
    <t>Blur</t>
  </si>
  <si>
    <t>Sharp</t>
  </si>
  <si>
    <t>Light</t>
  </si>
  <si>
    <t>Resize</t>
  </si>
  <si>
    <t>Rotate</t>
  </si>
  <si>
    <t>Convert</t>
  </si>
  <si>
    <t>Transform</t>
  </si>
  <si>
    <t>Filters</t>
  </si>
  <si>
    <t>Mainconcept/VC-1</t>
  </si>
  <si>
    <t>голубой фон — чем больше результат, тем лучше</t>
  </si>
  <si>
    <t>зелёный фон — чем меньше результат, тем лучше</t>
  </si>
  <si>
    <t>Raster Graphics</t>
  </si>
  <si>
    <t>Data Compression</t>
  </si>
  <si>
    <t>Score</t>
  </si>
  <si>
    <t>VC-1</t>
  </si>
  <si>
    <t>Overall Score</t>
  </si>
  <si>
    <t>Audio Encoding</t>
  </si>
  <si>
    <t>Video Encoding</t>
  </si>
  <si>
    <t>Compilation (MSVC++)</t>
  </si>
  <si>
    <t>3D Visualisation</t>
  </si>
  <si>
    <t>Science &amp; Engineering Computation</t>
  </si>
  <si>
    <t>3D Rendering</t>
  </si>
  <si>
    <t>CONFIG</t>
  </si>
  <si>
    <t>RAM</t>
  </si>
  <si>
    <t>MB</t>
  </si>
  <si>
    <t xml:space="preserve">Gigabyte P55-UD6 (P55) </t>
  </si>
  <si>
    <t>8 GB DDR3-1333 9-9-9-24</t>
  </si>
  <si>
    <t>Intel Xeon X5570</t>
  </si>
  <si>
    <t>6 GB DDR3-1333 9-9-9-24</t>
  </si>
  <si>
    <t>Intel DX58SO (X58)</t>
  </si>
  <si>
    <t>Intel Core i7 860</t>
  </si>
  <si>
    <t>Dual Intel Xeon X5570</t>
  </si>
  <si>
    <t>Intel Core i7 Extreme 975</t>
  </si>
  <si>
    <t>Intel Xeon L5520</t>
  </si>
  <si>
    <t>6 GB DDR3-1066 8-8-8-19</t>
  </si>
  <si>
    <t>Dual Intel Xeon L5520</t>
  </si>
  <si>
    <t>Intel S5500HCV (5500)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</si>
</sst>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2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G32" sqref="G32"/>
    </sheetView>
  </sheetViews>
  <sheetFormatPr defaultRowHeight="12.75"/>
  <cols>
    <col min="1" max="1" width="24.5703125" style="1" bestFit="1" customWidth="1"/>
    <col min="2" max="7" width="17.28515625" style="2" customWidth="1"/>
    <col min="8" max="16384" width="9.140625" style="1"/>
  </cols>
  <sheetData>
    <row r="1" spans="1:7" ht="30">
      <c r="B1" s="13" t="s">
        <v>76</v>
      </c>
      <c r="C1" s="13" t="s">
        <v>78</v>
      </c>
      <c r="D1" s="13" t="s">
        <v>79</v>
      </c>
      <c r="E1" s="13" t="s">
        <v>81</v>
      </c>
      <c r="F1" s="13" t="s">
        <v>73</v>
      </c>
      <c r="G1" s="13" t="s">
        <v>77</v>
      </c>
    </row>
    <row r="2" spans="1:7" s="23" customFormat="1" ht="15.75">
      <c r="A2" s="20" t="s">
        <v>16</v>
      </c>
      <c r="B2" s="22"/>
    </row>
    <row r="3" spans="1:7" s="3" customFormat="1">
      <c r="A3" s="3" t="s">
        <v>17</v>
      </c>
      <c r="B3" s="4">
        <v>15.64</v>
      </c>
      <c r="C3" s="4">
        <v>18.7</v>
      </c>
      <c r="D3" s="4">
        <v>13.18</v>
      </c>
      <c r="E3" s="4">
        <v>10.92</v>
      </c>
      <c r="F3" s="4">
        <v>16.170000000000002</v>
      </c>
      <c r="G3" s="4">
        <v>13.39</v>
      </c>
    </row>
    <row r="4" spans="1:7" s="3" customFormat="1">
      <c r="A4" s="3" t="s">
        <v>14</v>
      </c>
      <c r="B4" s="4">
        <v>16.54</v>
      </c>
      <c r="C4" s="4">
        <v>19.89</v>
      </c>
      <c r="D4" s="4">
        <v>13.52</v>
      </c>
      <c r="E4" s="4">
        <v>17.98</v>
      </c>
      <c r="F4" s="4">
        <v>17.850000000000001</v>
      </c>
      <c r="G4" s="4">
        <v>23.74</v>
      </c>
    </row>
    <row r="5" spans="1:7" s="3" customFormat="1">
      <c r="A5" s="3" t="s">
        <v>15</v>
      </c>
      <c r="B5" s="4">
        <v>16.079999999999998</v>
      </c>
      <c r="C5" s="4">
        <v>19.29</v>
      </c>
      <c r="D5" s="4">
        <v>13.35</v>
      </c>
      <c r="E5" s="4">
        <v>14.01</v>
      </c>
      <c r="F5" s="4">
        <v>16.98</v>
      </c>
      <c r="G5" s="4">
        <v>17.82</v>
      </c>
    </row>
    <row r="6" spans="1:7">
      <c r="C6" s="1"/>
      <c r="D6" s="1"/>
      <c r="E6" s="1"/>
      <c r="F6" s="1"/>
      <c r="G6" s="1"/>
    </row>
    <row r="7" spans="1:7" s="23" customFormat="1" ht="15.75">
      <c r="A7" s="20" t="s">
        <v>21</v>
      </c>
      <c r="B7" s="22"/>
    </row>
    <row r="8" spans="1:7" s="10" customFormat="1">
      <c r="A8" s="10" t="s">
        <v>22</v>
      </c>
      <c r="B8" s="9">
        <v>15.31</v>
      </c>
      <c r="C8" s="9">
        <v>12.17</v>
      </c>
      <c r="D8" s="9">
        <v>17.37</v>
      </c>
      <c r="E8" s="9">
        <v>17.71</v>
      </c>
      <c r="F8" s="9">
        <v>14.99</v>
      </c>
      <c r="G8" s="9">
        <v>15.28</v>
      </c>
    </row>
    <row r="9" spans="1:7" s="10" customFormat="1">
      <c r="A9" s="10" t="s">
        <v>23</v>
      </c>
      <c r="B9" s="9">
        <v>27.92</v>
      </c>
      <c r="C9" s="9">
        <v>22.93</v>
      </c>
      <c r="D9" s="9">
        <v>32.35</v>
      </c>
      <c r="E9" s="9">
        <v>27.21</v>
      </c>
      <c r="F9" s="9">
        <v>25.22</v>
      </c>
      <c r="G9" s="9">
        <v>21.21</v>
      </c>
    </row>
    <row r="10" spans="1:7" s="10" customFormat="1">
      <c r="A10" s="10" t="s">
        <v>14</v>
      </c>
      <c r="B10" s="9">
        <v>80.69</v>
      </c>
      <c r="C10" s="9">
        <v>65.66</v>
      </c>
      <c r="D10" s="9">
        <v>96.99</v>
      </c>
      <c r="E10" s="9">
        <v>54.49</v>
      </c>
      <c r="F10" s="9">
        <v>73.069999999999993</v>
      </c>
      <c r="G10" s="9">
        <v>41.05</v>
      </c>
    </row>
    <row r="11" spans="1:7" s="10" customFormat="1">
      <c r="A11" s="10" t="s">
        <v>15</v>
      </c>
      <c r="B11" s="9">
        <v>32.549999999999997</v>
      </c>
      <c r="C11" s="9">
        <v>26.37</v>
      </c>
      <c r="D11" s="9">
        <v>37.909999999999997</v>
      </c>
      <c r="E11" s="9">
        <v>29.72</v>
      </c>
      <c r="F11" s="9">
        <v>30.24</v>
      </c>
      <c r="G11" s="9">
        <v>23.71</v>
      </c>
    </row>
    <row r="12" spans="1:7">
      <c r="C12" s="1"/>
      <c r="D12" s="1"/>
      <c r="E12" s="1"/>
      <c r="F12" s="1"/>
      <c r="G12" s="1"/>
    </row>
    <row r="13" spans="1:7" s="23" customFormat="1" ht="15.75">
      <c r="A13" s="20" t="s">
        <v>18</v>
      </c>
      <c r="B13" s="22"/>
    </row>
    <row r="14" spans="1:7" s="3" customFormat="1">
      <c r="A14" s="3" t="s">
        <v>19</v>
      </c>
      <c r="B14" s="4">
        <v>2.76</v>
      </c>
      <c r="C14" s="4">
        <v>3.84</v>
      </c>
      <c r="D14" s="4">
        <v>2.2400000000000002</v>
      </c>
      <c r="E14" s="4">
        <v>2.15</v>
      </c>
      <c r="F14" s="4">
        <v>2.98</v>
      </c>
      <c r="G14" s="4">
        <v>2.86</v>
      </c>
    </row>
    <row r="15" spans="1:7" s="3" customFormat="1">
      <c r="A15" s="3" t="s">
        <v>24</v>
      </c>
      <c r="B15" s="4">
        <v>3.67</v>
      </c>
      <c r="C15" s="4">
        <v>4.26</v>
      </c>
      <c r="D15" s="4">
        <v>2.99</v>
      </c>
      <c r="E15" s="4">
        <v>2.9</v>
      </c>
      <c r="F15" s="4">
        <v>3.92</v>
      </c>
      <c r="G15" s="4">
        <v>3.82</v>
      </c>
    </row>
    <row r="16" spans="1:7" s="3" customFormat="1">
      <c r="A16" s="3" t="s">
        <v>20</v>
      </c>
      <c r="B16" s="4">
        <v>8.61</v>
      </c>
      <c r="C16" s="4">
        <v>10.18</v>
      </c>
      <c r="D16" s="4">
        <v>7.34</v>
      </c>
      <c r="E16" s="4">
        <v>7.3</v>
      </c>
      <c r="F16" s="4">
        <v>9.48</v>
      </c>
      <c r="G16" s="4">
        <v>9.41</v>
      </c>
    </row>
    <row r="17" spans="1:7" s="3" customFormat="1">
      <c r="A17" s="3" t="s">
        <v>15</v>
      </c>
      <c r="B17" s="4">
        <v>3.57</v>
      </c>
      <c r="C17" s="4">
        <v>3.84</v>
      </c>
      <c r="D17" s="4">
        <v>2.92</v>
      </c>
      <c r="E17" s="4">
        <v>2.82</v>
      </c>
      <c r="F17" s="4">
        <v>3.86</v>
      </c>
      <c r="G17" s="4">
        <v>3.77</v>
      </c>
    </row>
    <row r="18" spans="1:7" s="10" customFormat="1" ht="12" customHeight="1">
      <c r="A18" s="10" t="s">
        <v>14</v>
      </c>
      <c r="B18" s="12">
        <v>1.7592592592592592E-3</v>
      </c>
      <c r="C18" s="12">
        <v>1.4351851851851854E-3</v>
      </c>
      <c r="D18" s="12">
        <v>2.0486111111111113E-3</v>
      </c>
      <c r="E18" s="12">
        <v>1.8750000000000001E-3</v>
      </c>
      <c r="F18" s="12">
        <v>1.5972222222222221E-3</v>
      </c>
      <c r="G18" s="12">
        <v>1.4699074074074074E-3</v>
      </c>
    </row>
    <row r="19" spans="1:7" ht="13.5" customHeight="1">
      <c r="B19" s="5"/>
      <c r="C19" s="1"/>
      <c r="D19" s="1"/>
      <c r="E19" s="1"/>
      <c r="F19" s="1"/>
      <c r="G19" s="1"/>
    </row>
    <row r="20" spans="1:7" s="23" customFormat="1" ht="15.75" hidden="1">
      <c r="A20" s="20" t="s">
        <v>8</v>
      </c>
      <c r="B20" s="22"/>
    </row>
    <row r="21" spans="1:7" s="3" customFormat="1" hidden="1">
      <c r="A21" s="3" t="s">
        <v>16</v>
      </c>
      <c r="B21" s="4"/>
      <c r="C21" s="3">
        <v>17.600000000000001</v>
      </c>
      <c r="D21" s="3">
        <v>13.95</v>
      </c>
      <c r="F21" s="3">
        <v>17.75</v>
      </c>
    </row>
    <row r="22" spans="1:7" s="3" customFormat="1" hidden="1">
      <c r="A22" s="3" t="s">
        <v>25</v>
      </c>
      <c r="B22" s="4"/>
      <c r="C22" s="3">
        <v>18.07</v>
      </c>
      <c r="D22" s="3">
        <v>17.170000000000002</v>
      </c>
      <c r="F22" s="3">
        <v>18.41</v>
      </c>
    </row>
    <row r="23" spans="1:7" s="3" customFormat="1" hidden="1">
      <c r="A23" s="3" t="s">
        <v>18</v>
      </c>
      <c r="B23" s="4"/>
      <c r="C23" s="3">
        <v>21.76</v>
      </c>
      <c r="D23" s="3">
        <v>30.56</v>
      </c>
      <c r="F23" s="3">
        <v>32.58</v>
      </c>
    </row>
    <row r="24" spans="1:7" s="3" customFormat="1" hidden="1">
      <c r="A24" s="3" t="s">
        <v>26</v>
      </c>
      <c r="B24" s="4"/>
      <c r="C24" s="3">
        <v>13.46</v>
      </c>
      <c r="D24" s="3">
        <v>12.02</v>
      </c>
      <c r="F24" s="3">
        <v>13.59</v>
      </c>
    </row>
    <row r="25" spans="1:7" s="3" customFormat="1" hidden="1">
      <c r="A25" s="3" t="s">
        <v>27</v>
      </c>
      <c r="B25" s="4"/>
      <c r="C25" s="3">
        <v>23.99</v>
      </c>
      <c r="D25" s="3">
        <v>19.75</v>
      </c>
      <c r="F25" s="3">
        <v>22.57</v>
      </c>
    </row>
    <row r="26" spans="1:7" s="3" customFormat="1" hidden="1">
      <c r="A26" s="3" t="s">
        <v>28</v>
      </c>
      <c r="B26" s="4"/>
      <c r="C26" s="3">
        <v>4.88</v>
      </c>
      <c r="D26" s="3">
        <v>4.09</v>
      </c>
      <c r="F26" s="3">
        <v>4.74</v>
      </c>
    </row>
    <row r="27" spans="1:7" s="3" customFormat="1" hidden="1">
      <c r="A27" s="3" t="s">
        <v>15</v>
      </c>
      <c r="B27" s="4"/>
      <c r="C27" s="3">
        <v>14.89</v>
      </c>
      <c r="D27" s="3">
        <v>13.86</v>
      </c>
      <c r="F27" s="3">
        <v>15.47</v>
      </c>
    </row>
    <row r="28" spans="1:7" hidden="1">
      <c r="C28" s="1"/>
      <c r="D28" s="1"/>
      <c r="E28" s="1"/>
      <c r="F28" s="1"/>
      <c r="G28" s="1"/>
    </row>
    <row r="29" spans="1:7" s="10" customFormat="1" ht="15.75">
      <c r="A29" s="8" t="s">
        <v>29</v>
      </c>
      <c r="B29" s="11">
        <v>2.9513888888888888E-3</v>
      </c>
      <c r="C29" s="11">
        <v>2.3958333333333336E-3</v>
      </c>
      <c r="D29" s="11">
        <v>3.5763888888888894E-3</v>
      </c>
      <c r="E29" s="11">
        <v>3.4606481481481485E-3</v>
      </c>
      <c r="F29" s="11">
        <v>2.685185185185185E-3</v>
      </c>
      <c r="G29" s="11">
        <v>2.5578703703703705E-3</v>
      </c>
    </row>
    <row r="30" spans="1:7">
      <c r="B30" s="6"/>
      <c r="C30" s="1"/>
      <c r="D30" s="1"/>
      <c r="E30" s="1"/>
      <c r="F30" s="1"/>
      <c r="G30" s="1"/>
    </row>
    <row r="31" spans="1:7" s="10" customFormat="1" ht="15.75">
      <c r="A31" s="8" t="s">
        <v>30</v>
      </c>
      <c r="B31" s="11">
        <v>9.3750000000000007E-4</v>
      </c>
      <c r="C31" s="11">
        <v>7.407407407407407E-4</v>
      </c>
      <c r="D31" s="11">
        <v>1.1458333333333333E-3</v>
      </c>
      <c r="E31" s="11">
        <v>1.1689814814814816E-3</v>
      </c>
      <c r="F31" s="11">
        <v>7.9861111111111105E-4</v>
      </c>
      <c r="G31" s="11">
        <v>8.3333333333333339E-4</v>
      </c>
    </row>
    <row r="32" spans="1:7">
      <c r="B32" s="6"/>
      <c r="C32" s="1"/>
      <c r="D32" s="1"/>
      <c r="E32" s="1"/>
      <c r="F32" s="1"/>
      <c r="G32" s="1"/>
    </row>
    <row r="33" spans="1:7" s="23" customFormat="1" ht="15.75">
      <c r="A33" s="20" t="s">
        <v>9</v>
      </c>
      <c r="B33" s="22"/>
    </row>
    <row r="34" spans="1:7" s="3" customFormat="1">
      <c r="A34" s="3" t="s">
        <v>31</v>
      </c>
      <c r="B34" s="4">
        <v>156</v>
      </c>
      <c r="C34" s="4">
        <v>195</v>
      </c>
      <c r="D34" s="4">
        <v>127</v>
      </c>
      <c r="E34" s="4">
        <v>246</v>
      </c>
      <c r="F34" s="4">
        <v>172</v>
      </c>
      <c r="G34" s="4">
        <v>332</v>
      </c>
    </row>
    <row r="35" spans="1:7" s="3" customFormat="1">
      <c r="A35" s="3" t="s">
        <v>32</v>
      </c>
      <c r="B35" s="4">
        <v>272</v>
      </c>
      <c r="C35" s="4">
        <v>343</v>
      </c>
      <c r="D35" s="4">
        <v>225</v>
      </c>
      <c r="E35" s="4">
        <v>425</v>
      </c>
      <c r="F35" s="4">
        <v>297</v>
      </c>
      <c r="G35" s="4">
        <v>555</v>
      </c>
    </row>
    <row r="36" spans="1:7" s="3" customFormat="1">
      <c r="A36" s="3" t="s">
        <v>33</v>
      </c>
      <c r="B36" s="4">
        <v>348</v>
      </c>
      <c r="C36" s="4">
        <v>432</v>
      </c>
      <c r="D36" s="4">
        <v>291</v>
      </c>
      <c r="E36" s="4">
        <v>539</v>
      </c>
      <c r="F36" s="4">
        <v>386</v>
      </c>
      <c r="G36" s="4">
        <v>715</v>
      </c>
    </row>
    <row r="37" spans="1:7" s="3" customFormat="1">
      <c r="A37" s="3" t="s">
        <v>34</v>
      </c>
      <c r="B37" s="4">
        <v>121</v>
      </c>
      <c r="C37" s="4">
        <v>155</v>
      </c>
      <c r="D37" s="4">
        <v>106</v>
      </c>
      <c r="E37" s="4">
        <v>173</v>
      </c>
      <c r="F37" s="4">
        <v>137</v>
      </c>
      <c r="G37" s="4">
        <v>221</v>
      </c>
    </row>
    <row r="38" spans="1:7" s="3" customFormat="1">
      <c r="A38" s="3" t="s">
        <v>35</v>
      </c>
      <c r="B38" s="4">
        <v>255</v>
      </c>
      <c r="C38" s="4">
        <v>329</v>
      </c>
      <c r="D38" s="4">
        <v>214</v>
      </c>
      <c r="E38" s="4">
        <v>399</v>
      </c>
      <c r="F38" s="4">
        <v>285</v>
      </c>
      <c r="G38" s="4">
        <v>531</v>
      </c>
    </row>
    <row r="39" spans="1:7" s="3" customFormat="1">
      <c r="A39" s="3" t="s">
        <v>36</v>
      </c>
      <c r="B39" s="4">
        <v>109</v>
      </c>
      <c r="C39" s="4">
        <v>138</v>
      </c>
      <c r="D39" s="4">
        <v>88</v>
      </c>
      <c r="E39" s="4">
        <v>174</v>
      </c>
      <c r="F39" s="4">
        <v>120</v>
      </c>
      <c r="G39" s="4">
        <v>237</v>
      </c>
    </row>
    <row r="40" spans="1:7" s="3" customFormat="1">
      <c r="A40" s="3" t="s">
        <v>15</v>
      </c>
      <c r="B40" s="28">
        <f t="shared" ref="B40:G40" si="0">GEOMEAN(B34:B39)</f>
        <v>191.72149160516</v>
      </c>
      <c r="C40" s="28">
        <f t="shared" si="0"/>
        <v>242.49522621423333</v>
      </c>
      <c r="D40" s="28">
        <f t="shared" si="0"/>
        <v>159.71544767955666</v>
      </c>
      <c r="E40" s="28">
        <f t="shared" si="0"/>
        <v>296.31036371280106</v>
      </c>
      <c r="F40" s="33">
        <f t="shared" si="0"/>
        <v>212.61952602791982</v>
      </c>
      <c r="G40" s="33">
        <f t="shared" si="0"/>
        <v>392.64075387714558</v>
      </c>
    </row>
    <row r="41" spans="1:7">
      <c r="C41" s="1"/>
      <c r="D41" s="1"/>
      <c r="E41" s="1"/>
      <c r="F41" s="1"/>
      <c r="G41" s="1"/>
    </row>
    <row r="42" spans="1:7" s="23" customFormat="1" ht="15.75">
      <c r="A42" s="20" t="s">
        <v>27</v>
      </c>
      <c r="B42" s="22"/>
    </row>
    <row r="43" spans="1:7" s="10" customFormat="1">
      <c r="A43" s="10" t="s">
        <v>13</v>
      </c>
      <c r="B43" s="9">
        <v>144.46</v>
      </c>
      <c r="C43" s="9">
        <v>126.06</v>
      </c>
      <c r="D43" s="9">
        <v>164.84</v>
      </c>
      <c r="E43" s="9">
        <v>165.16</v>
      </c>
      <c r="F43" s="9">
        <v>134.54</v>
      </c>
      <c r="G43" s="9">
        <v>134.81</v>
      </c>
    </row>
    <row r="44" spans="1:7" s="10" customFormat="1">
      <c r="A44" s="10" t="s">
        <v>17</v>
      </c>
      <c r="B44" s="9">
        <v>60.81</v>
      </c>
      <c r="C44" s="9">
        <v>54.56</v>
      </c>
      <c r="D44" s="9">
        <v>65.290000000000006</v>
      </c>
      <c r="E44" s="9">
        <v>64.86</v>
      </c>
      <c r="F44" s="9">
        <v>57</v>
      </c>
      <c r="G44" s="9">
        <v>56.59</v>
      </c>
    </row>
    <row r="45" spans="1:7" s="10" customFormat="1">
      <c r="A45" s="10" t="s">
        <v>20</v>
      </c>
      <c r="B45" s="9">
        <v>38.840000000000003</v>
      </c>
      <c r="C45" s="9">
        <v>33.81</v>
      </c>
      <c r="D45" s="9">
        <v>46.97</v>
      </c>
      <c r="E45" s="9">
        <v>47.14</v>
      </c>
      <c r="F45" s="9">
        <v>36.85</v>
      </c>
      <c r="G45" s="9">
        <v>37.119999999999997</v>
      </c>
    </row>
    <row r="46" spans="1:7" s="10" customFormat="1">
      <c r="A46" s="10" t="s">
        <v>24</v>
      </c>
      <c r="B46" s="9">
        <v>44.81</v>
      </c>
      <c r="C46" s="9">
        <v>37.69</v>
      </c>
      <c r="D46" s="9">
        <v>52.58</v>
      </c>
      <c r="E46" s="9">
        <v>52.92</v>
      </c>
      <c r="F46" s="9">
        <v>39.99</v>
      </c>
      <c r="G46" s="9">
        <v>40.25</v>
      </c>
    </row>
    <row r="47" spans="1:7">
      <c r="C47" s="1"/>
      <c r="D47" s="1"/>
      <c r="E47" s="1"/>
      <c r="F47" s="1"/>
      <c r="G47" s="1"/>
    </row>
    <row r="48" spans="1:7" s="23" customFormat="1" ht="15.75">
      <c r="A48" s="20" t="s">
        <v>26</v>
      </c>
      <c r="B48" s="22"/>
    </row>
    <row r="49" spans="1:7" s="10" customFormat="1">
      <c r="A49" s="10" t="s">
        <v>13</v>
      </c>
      <c r="B49" s="9"/>
      <c r="E49" s="9">
        <v>3188</v>
      </c>
    </row>
    <row r="50" spans="1:7" s="10" customFormat="1">
      <c r="A50" s="10" t="s">
        <v>20</v>
      </c>
      <c r="B50" s="9">
        <v>1644</v>
      </c>
      <c r="C50" s="9">
        <v>1387</v>
      </c>
      <c r="D50" s="9">
        <v>2005</v>
      </c>
      <c r="E50" s="9">
        <v>1949</v>
      </c>
      <c r="F50" s="9">
        <v>1481</v>
      </c>
      <c r="G50" s="9">
        <v>1438</v>
      </c>
    </row>
    <row r="51" spans="1:7" s="10" customFormat="1">
      <c r="A51" s="10" t="s">
        <v>17</v>
      </c>
      <c r="B51" s="9">
        <v>1074</v>
      </c>
      <c r="C51" s="9">
        <v>1038</v>
      </c>
      <c r="D51" s="9">
        <v>1217</v>
      </c>
      <c r="E51" s="9">
        <v>1226</v>
      </c>
      <c r="F51" s="9">
        <v>1032</v>
      </c>
      <c r="G51" s="9">
        <v>1041</v>
      </c>
    </row>
    <row r="52" spans="1:7" s="10" customFormat="1">
      <c r="A52" s="10" t="s">
        <v>37</v>
      </c>
      <c r="B52" s="9">
        <v>298</v>
      </c>
      <c r="C52" s="9">
        <v>248</v>
      </c>
      <c r="D52" s="9">
        <v>362</v>
      </c>
      <c r="E52" s="9">
        <v>349</v>
      </c>
      <c r="F52" s="9">
        <v>270</v>
      </c>
      <c r="G52" s="9">
        <v>260</v>
      </c>
    </row>
    <row r="53" spans="1:7">
      <c r="C53" s="1"/>
      <c r="D53" s="1"/>
      <c r="E53" s="1"/>
      <c r="F53" s="1"/>
      <c r="G53" s="1"/>
    </row>
    <row r="54" spans="1:7" s="23" customFormat="1" ht="15.75">
      <c r="A54" s="20" t="s">
        <v>38</v>
      </c>
      <c r="B54" s="22"/>
    </row>
    <row r="55" spans="1:7" s="3" customFormat="1">
      <c r="A55" s="3" t="s">
        <v>20</v>
      </c>
      <c r="B55" s="4">
        <v>4.8099999999999996</v>
      </c>
      <c r="C55" s="4">
        <v>5.64</v>
      </c>
      <c r="D55" s="4">
        <v>4.1399999999999997</v>
      </c>
      <c r="E55" s="4">
        <v>4.21</v>
      </c>
      <c r="F55" s="4">
        <v>5.18</v>
      </c>
      <c r="G55" s="4">
        <v>5.28</v>
      </c>
    </row>
    <row r="56" spans="1:7" s="3" customFormat="1">
      <c r="A56" s="3" t="s">
        <v>17</v>
      </c>
      <c r="B56" s="4">
        <v>2.61</v>
      </c>
      <c r="C56" s="4">
        <v>2.96</v>
      </c>
      <c r="D56" s="4">
        <v>2.31</v>
      </c>
      <c r="E56" s="4">
        <v>2.42</v>
      </c>
      <c r="F56" s="4">
        <v>2.83</v>
      </c>
      <c r="G56" s="4">
        <v>2.97</v>
      </c>
    </row>
    <row r="57" spans="1:7" s="3" customFormat="1">
      <c r="A57" s="3" t="s">
        <v>24</v>
      </c>
      <c r="B57" s="4">
        <v>2.8</v>
      </c>
      <c r="C57" s="4">
        <v>3.13</v>
      </c>
      <c r="D57" s="4">
        <v>3.3</v>
      </c>
      <c r="E57" s="4">
        <v>3.26</v>
      </c>
      <c r="F57" s="4">
        <v>3.01</v>
      </c>
      <c r="G57" s="4">
        <v>2.94</v>
      </c>
    </row>
    <row r="58" spans="1:7" s="3" customFormat="1">
      <c r="A58" s="3" t="s">
        <v>13</v>
      </c>
      <c r="B58" s="4">
        <v>2.9</v>
      </c>
      <c r="C58" s="4">
        <v>3.32</v>
      </c>
      <c r="D58" s="4">
        <v>2.59</v>
      </c>
      <c r="E58" s="4">
        <v>2.69</v>
      </c>
      <c r="F58" s="4">
        <v>3.14</v>
      </c>
      <c r="G58" s="4">
        <v>3.23</v>
      </c>
    </row>
    <row r="59" spans="1:7">
      <c r="C59" s="1"/>
      <c r="D59" s="1"/>
      <c r="E59" s="1"/>
      <c r="F59" s="1"/>
      <c r="G59" s="1"/>
    </row>
    <row r="60" spans="1:7" s="10" customFormat="1" ht="15.75">
      <c r="A60" s="8" t="s">
        <v>7</v>
      </c>
      <c r="B60" s="11">
        <v>2.488425925925926E-3</v>
      </c>
      <c r="C60" s="11">
        <v>2.1527777777777778E-3</v>
      </c>
      <c r="D60" s="11">
        <v>3.1134259259259257E-3</v>
      </c>
      <c r="E60" s="11">
        <v>2.2453703703703702E-3</v>
      </c>
      <c r="F60" s="11">
        <v>2.3263888888888887E-3</v>
      </c>
      <c r="G60" s="11">
        <v>1.6782407407407406E-3</v>
      </c>
    </row>
    <row r="61" spans="1:7">
      <c r="B61" s="6"/>
      <c r="C61" s="1"/>
      <c r="D61" s="1"/>
      <c r="E61" s="1"/>
      <c r="F61" s="1"/>
      <c r="G61" s="1"/>
    </row>
    <row r="62" spans="1:7">
      <c r="C62" s="1"/>
      <c r="D62" s="1"/>
      <c r="E62" s="1"/>
      <c r="F62" s="4"/>
      <c r="G62" s="4"/>
    </row>
    <row r="63" spans="1:7" s="3" customFormat="1" ht="15.75">
      <c r="A63" s="7" t="s">
        <v>0</v>
      </c>
      <c r="B63" s="4">
        <v>0.19689999999999999</v>
      </c>
      <c r="C63" s="4">
        <v>0.23619999999999999</v>
      </c>
      <c r="D63" s="4">
        <v>0.17150000000000001</v>
      </c>
      <c r="E63" s="4">
        <v>0.13980000000000001</v>
      </c>
      <c r="F63" s="4">
        <v>0.21329999999999999</v>
      </c>
      <c r="G63" s="4">
        <v>0.1729</v>
      </c>
    </row>
    <row r="64" spans="1:7">
      <c r="C64" s="1"/>
      <c r="D64" s="1"/>
      <c r="E64" s="1"/>
      <c r="F64" s="1"/>
      <c r="G64" s="1"/>
    </row>
    <row r="65" spans="1:7" s="23" customFormat="1" ht="15.75">
      <c r="A65" s="20" t="s">
        <v>2</v>
      </c>
      <c r="B65" s="22"/>
    </row>
    <row r="66" spans="1:7" s="3" customFormat="1">
      <c r="A66" s="3" t="s">
        <v>39</v>
      </c>
      <c r="B66" s="4">
        <v>5.4016000000000002</v>
      </c>
      <c r="C66" s="4">
        <v>6.5175999999999998</v>
      </c>
      <c r="D66" s="4">
        <v>4.3921999999999999</v>
      </c>
      <c r="E66" s="4">
        <v>4.5193000000000003</v>
      </c>
      <c r="F66" s="4">
        <v>5.7644000000000002</v>
      </c>
      <c r="G66" s="4">
        <v>5.9291999999999998</v>
      </c>
    </row>
    <row r="67" spans="1:7" s="3" customFormat="1">
      <c r="A67" s="3" t="s">
        <v>40</v>
      </c>
      <c r="B67" s="4">
        <v>1.4905999999999999</v>
      </c>
      <c r="C67" s="4">
        <v>1.8394999999999999</v>
      </c>
      <c r="D67" s="4">
        <v>1.3192999999999999</v>
      </c>
      <c r="E67" s="4">
        <v>1.2990999999999999</v>
      </c>
      <c r="F67" s="4">
        <v>1.6769000000000001</v>
      </c>
      <c r="G67" s="4">
        <v>1.6466000000000001</v>
      </c>
    </row>
    <row r="68" spans="1:7" s="3" customFormat="1">
      <c r="A68" s="3" t="s">
        <v>15</v>
      </c>
      <c r="B68" s="4">
        <v>2.8374999999999999</v>
      </c>
      <c r="C68" s="4">
        <v>3.3818999999999999</v>
      </c>
      <c r="D68" s="4">
        <v>2.4026999999999998</v>
      </c>
      <c r="E68" s="4">
        <v>2.423</v>
      </c>
      <c r="F68" s="4">
        <v>3.1494</v>
      </c>
      <c r="G68" s="4">
        <v>3.1760000000000002</v>
      </c>
    </row>
    <row r="69" spans="1:7">
      <c r="C69" s="1"/>
      <c r="D69" s="1"/>
      <c r="E69" s="1"/>
      <c r="F69" s="1"/>
      <c r="G69" s="1"/>
    </row>
    <row r="70" spans="1:7" s="23" customFormat="1" ht="15.75">
      <c r="A70" s="20" t="s">
        <v>1</v>
      </c>
      <c r="B70" s="22"/>
    </row>
    <row r="71" spans="1:7" s="10" customFormat="1">
      <c r="A71" s="10" t="s">
        <v>41</v>
      </c>
      <c r="B71" s="9">
        <v>3.5064999999999999E-2</v>
      </c>
      <c r="C71" s="9">
        <v>2.7528E-2</v>
      </c>
      <c r="D71" s="9">
        <v>4.1528000000000002E-2</v>
      </c>
      <c r="E71" s="9">
        <v>3.9312E-2</v>
      </c>
      <c r="F71" s="9">
        <v>3.0270999999999999E-2</v>
      </c>
      <c r="G71" s="9">
        <v>2.8656000000000001E-2</v>
      </c>
    </row>
    <row r="72" spans="1:7" s="10" customFormat="1">
      <c r="A72" s="10" t="s">
        <v>42</v>
      </c>
      <c r="B72" s="9">
        <v>2.5430999999999999E-2</v>
      </c>
      <c r="C72" s="9">
        <v>1.925E-2</v>
      </c>
      <c r="D72" s="9">
        <v>3.0112E-2</v>
      </c>
      <c r="E72" s="9">
        <v>2.6565999999999999E-2</v>
      </c>
      <c r="F72" s="9">
        <v>2.2428E-2</v>
      </c>
      <c r="G72" s="9">
        <v>1.9786999999999999E-2</v>
      </c>
    </row>
    <row r="73" spans="1:7" s="10" customFormat="1">
      <c r="A73" s="10" t="s">
        <v>43</v>
      </c>
      <c r="B73" s="9">
        <v>4.7683000000000003E-2</v>
      </c>
      <c r="C73" s="9">
        <v>3.9708E-2</v>
      </c>
      <c r="D73" s="9">
        <v>5.5584000000000001E-2</v>
      </c>
      <c r="E73" s="9">
        <v>5.2891000000000001E-2</v>
      </c>
      <c r="F73" s="9">
        <v>4.4325000000000003E-2</v>
      </c>
      <c r="G73" s="9">
        <v>4.2176999999999999E-2</v>
      </c>
    </row>
    <row r="74" spans="1:7" s="10" customFormat="1">
      <c r="A74" s="10" t="s">
        <v>44</v>
      </c>
      <c r="B74" s="9">
        <v>8.0239000000000005E-2</v>
      </c>
      <c r="C74" s="9">
        <v>6.7355999999999999E-2</v>
      </c>
      <c r="D74" s="9">
        <v>9.2732999999999996E-2</v>
      </c>
      <c r="E74" s="9">
        <v>9.3980999999999995E-2</v>
      </c>
      <c r="F74" s="9">
        <v>7.6439999999999994E-2</v>
      </c>
      <c r="G74" s="9">
        <v>7.7468999999999996E-2</v>
      </c>
    </row>
    <row r="75" spans="1:7" s="10" customFormat="1">
      <c r="A75" s="10" t="s">
        <v>15</v>
      </c>
      <c r="B75" s="9">
        <v>4.2978000000000002E-2</v>
      </c>
      <c r="C75" s="9">
        <v>3.4504E-2</v>
      </c>
      <c r="D75" s="9">
        <v>5.0387000000000001E-2</v>
      </c>
      <c r="E75" s="9">
        <v>4.7732999999999998E-2</v>
      </c>
      <c r="F75" s="9">
        <v>3.8945E-2</v>
      </c>
      <c r="G75" s="9">
        <v>3.6894000000000003E-2</v>
      </c>
    </row>
    <row r="76" spans="1:7">
      <c r="C76" s="1"/>
      <c r="D76" s="1"/>
      <c r="E76" s="1"/>
      <c r="F76" s="1"/>
      <c r="G76" s="1"/>
    </row>
    <row r="77" spans="1:7" s="10" customFormat="1" ht="15.75">
      <c r="A77" s="8" t="s">
        <v>4</v>
      </c>
      <c r="B77" s="11">
        <v>3.5879629629629629E-3</v>
      </c>
      <c r="C77" s="11">
        <v>2.8703703703703708E-3</v>
      </c>
      <c r="D77" s="11">
        <v>4.0740740740740746E-3</v>
      </c>
      <c r="E77" s="11">
        <v>4.1435185185185186E-3</v>
      </c>
      <c r="F77" s="11">
        <v>3.2407407407407406E-3</v>
      </c>
      <c r="G77" s="11">
        <v>3.3217592592592591E-3</v>
      </c>
    </row>
    <row r="78" spans="1:7">
      <c r="B78" s="6"/>
      <c r="C78" s="1"/>
      <c r="D78" s="1"/>
      <c r="E78" s="1"/>
      <c r="F78" s="1"/>
      <c r="G78" s="1"/>
    </row>
    <row r="79" spans="1:7" s="10" customFormat="1" ht="15.75">
      <c r="A79" s="8" t="s">
        <v>5</v>
      </c>
      <c r="B79" s="11">
        <v>1.8518518518518518E-4</v>
      </c>
      <c r="C79" s="11">
        <v>1.3888888888888889E-4</v>
      </c>
      <c r="D79" s="11">
        <v>2.199074074074074E-4</v>
      </c>
      <c r="E79" s="11">
        <v>1.273148148148148E-4</v>
      </c>
      <c r="F79" s="11">
        <v>1.6203703703703703E-4</v>
      </c>
      <c r="G79" s="11">
        <v>9.2592592592592588E-5</v>
      </c>
    </row>
    <row r="80" spans="1:7">
      <c r="B80" s="6"/>
      <c r="C80" s="1"/>
      <c r="D80" s="1"/>
      <c r="E80" s="1"/>
      <c r="F80" s="1"/>
      <c r="G80" s="1"/>
    </row>
    <row r="81" spans="1:7" s="10" customFormat="1" ht="15.75">
      <c r="A81" s="8" t="s">
        <v>6</v>
      </c>
      <c r="B81" s="11">
        <v>7.2800925925925915E-3</v>
      </c>
      <c r="C81" s="11">
        <v>6.1111111111111114E-3</v>
      </c>
      <c r="D81" s="11">
        <v>8.564814814814815E-3</v>
      </c>
      <c r="E81" s="11">
        <v>8.7615740740740744E-3</v>
      </c>
      <c r="F81" s="11">
        <v>6.828703703703704E-3</v>
      </c>
      <c r="G81" s="11">
        <v>6.9675925925925921E-3</v>
      </c>
    </row>
    <row r="82" spans="1:7">
      <c r="B82" s="6"/>
      <c r="C82" s="1"/>
      <c r="D82" s="1"/>
      <c r="E82" s="1"/>
      <c r="F82" s="1"/>
      <c r="G82" s="1"/>
    </row>
    <row r="83" spans="1:7" s="10" customFormat="1" ht="15.75">
      <c r="A83" s="8" t="s">
        <v>45</v>
      </c>
      <c r="B83" s="11">
        <v>4.8495370370370368E-3</v>
      </c>
      <c r="C83" s="11">
        <v>3.9351851851851857E-3</v>
      </c>
      <c r="D83" s="11">
        <v>5.9837962962962961E-3</v>
      </c>
      <c r="E83" s="11">
        <v>6.2615740740740748E-3</v>
      </c>
      <c r="F83" s="11">
        <v>4.363425925925926E-3</v>
      </c>
      <c r="G83" s="11">
        <v>4.5949074074074078E-3</v>
      </c>
    </row>
    <row r="84" spans="1:7">
      <c r="B84" s="6"/>
      <c r="C84" s="1"/>
      <c r="D84" s="1"/>
      <c r="E84" s="1"/>
      <c r="F84" s="1"/>
      <c r="G84" s="1"/>
    </row>
    <row r="85" spans="1:7" s="23" customFormat="1" ht="15.75">
      <c r="A85" s="20" t="s">
        <v>3</v>
      </c>
      <c r="B85" s="22"/>
    </row>
    <row r="86" spans="1:7" s="10" customFormat="1">
      <c r="A86" s="10" t="s">
        <v>46</v>
      </c>
      <c r="B86" s="11">
        <v>3.6111111111111114E-3</v>
      </c>
      <c r="C86" s="11">
        <v>2.9745370370370373E-3</v>
      </c>
      <c r="D86" s="11">
        <v>4.31712962962963E-3</v>
      </c>
      <c r="E86" s="11">
        <v>3.2175925925925926E-3</v>
      </c>
      <c r="F86" s="11">
        <v>3.3333333333333335E-3</v>
      </c>
      <c r="G86" s="11">
        <v>2.488425925925926E-3</v>
      </c>
    </row>
    <row r="87" spans="1:7" s="10" customFormat="1">
      <c r="A87" s="10" t="s">
        <v>47</v>
      </c>
      <c r="B87" s="11">
        <v>3.1712962962962958E-3</v>
      </c>
      <c r="C87" s="11">
        <v>2.6504629629629625E-3</v>
      </c>
      <c r="D87" s="11">
        <v>3.8078703703703707E-3</v>
      </c>
      <c r="E87" s="11">
        <v>3.8078703703703707E-3</v>
      </c>
      <c r="F87" s="11">
        <v>2.9282407407407412E-3</v>
      </c>
      <c r="G87" s="11">
        <v>2.9513888888888888E-3</v>
      </c>
    </row>
    <row r="88" spans="1:7" s="10" customFormat="1">
      <c r="A88" s="10" t="s">
        <v>48</v>
      </c>
      <c r="B88" s="11">
        <v>2.8124999999999995E-3</v>
      </c>
      <c r="C88" s="11">
        <v>2.3148148148148151E-3</v>
      </c>
      <c r="D88" s="11">
        <v>3.425925925925926E-3</v>
      </c>
      <c r="E88" s="11">
        <v>3.2523148148148151E-3</v>
      </c>
      <c r="F88" s="11">
        <v>2.6504629629629625E-3</v>
      </c>
      <c r="G88" s="11">
        <v>2.5231481481481481E-3</v>
      </c>
    </row>
    <row r="89" spans="1:7" s="10" customFormat="1">
      <c r="A89" s="10" t="s">
        <v>49</v>
      </c>
      <c r="B89" s="11">
        <v>3.0324074074074073E-3</v>
      </c>
      <c r="C89" s="11">
        <v>2.5347222222222221E-3</v>
      </c>
      <c r="D89" s="11">
        <v>3.645833333333333E-3</v>
      </c>
      <c r="E89" s="11">
        <v>3.5069444444444445E-3</v>
      </c>
      <c r="F89" s="11">
        <v>2.8356481481481479E-3</v>
      </c>
      <c r="G89" s="11">
        <v>2.7777777777777779E-3</v>
      </c>
    </row>
    <row r="90" spans="1:7" s="10" customFormat="1">
      <c r="A90" s="10" t="s">
        <v>50</v>
      </c>
      <c r="B90" s="11">
        <v>3.2407407407407406E-3</v>
      </c>
      <c r="C90" s="11">
        <v>2.673611111111111E-3</v>
      </c>
      <c r="D90" s="11">
        <v>3.8657407407407408E-3</v>
      </c>
      <c r="E90" s="11">
        <v>3.2638888888888891E-3</v>
      </c>
      <c r="F90" s="11">
        <v>2.9629629629629628E-3</v>
      </c>
      <c r="G90" s="11">
        <v>2.5000000000000001E-3</v>
      </c>
    </row>
    <row r="91" spans="1:7" s="10" customFormat="1">
      <c r="A91" s="10" t="s">
        <v>51</v>
      </c>
      <c r="B91" s="11">
        <v>3.2060185185185191E-3</v>
      </c>
      <c r="C91" s="11">
        <v>2.615740740740741E-3</v>
      </c>
      <c r="D91" s="11">
        <v>3.8310185185185183E-3</v>
      </c>
      <c r="E91" s="11">
        <v>3.8425925925925923E-3</v>
      </c>
      <c r="F91" s="11">
        <v>2.9745370370370373E-3</v>
      </c>
      <c r="G91" s="11">
        <v>2.9629629629629628E-3</v>
      </c>
    </row>
    <row r="92" spans="1:7" s="10" customFormat="1">
      <c r="A92" s="10" t="s">
        <v>52</v>
      </c>
      <c r="B92" s="11">
        <v>3.1365740740740742E-3</v>
      </c>
      <c r="C92" s="11">
        <v>2.6388888888888885E-3</v>
      </c>
      <c r="D92" s="11">
        <v>3.7152777777777774E-3</v>
      </c>
      <c r="E92" s="11">
        <v>3.5185185185185185E-3</v>
      </c>
      <c r="F92" s="11">
        <v>2.9282407407407412E-3</v>
      </c>
      <c r="G92" s="11">
        <v>2.8009259259259259E-3</v>
      </c>
    </row>
    <row r="93" spans="1:7" s="10" customFormat="1">
      <c r="A93" s="10" t="s">
        <v>53</v>
      </c>
      <c r="B93" s="11">
        <v>1.5405092592592593E-2</v>
      </c>
      <c r="C93" s="11">
        <v>1.1736111111111109E-2</v>
      </c>
      <c r="D93" s="11">
        <v>1.7083333333333336E-2</v>
      </c>
      <c r="E93" s="11">
        <v>1.6458333333333332E-2</v>
      </c>
      <c r="F93" s="11">
        <v>1.3530092592592594E-2</v>
      </c>
      <c r="G93" s="11">
        <v>1.3090277777777779E-2</v>
      </c>
    </row>
    <row r="94" spans="1:7" s="10" customFormat="1">
      <c r="A94" s="10" t="s">
        <v>15</v>
      </c>
      <c r="B94" s="12">
        <f t="shared" ref="B94:G94" si="1">GEOMEAN(B86:B93)</f>
        <v>3.8575449118846395E-3</v>
      </c>
      <c r="C94" s="12">
        <f t="shared" si="1"/>
        <v>3.1630295530930162E-3</v>
      </c>
      <c r="D94" s="12">
        <f t="shared" si="1"/>
        <v>4.5782063474022116E-3</v>
      </c>
      <c r="E94" s="12">
        <f t="shared" si="1"/>
        <v>4.2247888598288211E-3</v>
      </c>
      <c r="F94" s="12">
        <f t="shared" si="1"/>
        <v>3.5568380767412094E-3</v>
      </c>
      <c r="G94" s="12">
        <f t="shared" si="1"/>
        <v>3.2975281782879366E-3</v>
      </c>
    </row>
    <row r="95" spans="1:7">
      <c r="B95" s="5"/>
      <c r="C95" s="1"/>
      <c r="D95" s="1"/>
      <c r="E95" s="1"/>
      <c r="F95" s="1"/>
      <c r="G95" s="1"/>
    </row>
    <row r="96" spans="1:7" s="10" customFormat="1" ht="15.75">
      <c r="A96" s="8" t="s">
        <v>12</v>
      </c>
      <c r="B96" s="11">
        <v>2.3379629629629631E-3</v>
      </c>
      <c r="C96" s="11">
        <v>1.9212962962962962E-3</v>
      </c>
      <c r="D96" s="11">
        <v>2.9050925925925928E-3</v>
      </c>
      <c r="E96" s="11">
        <v>2.9976851851851848E-3</v>
      </c>
      <c r="F96" s="11">
        <v>2.2106481481481478E-3</v>
      </c>
      <c r="G96" s="11">
        <v>2.2685185185185182E-3</v>
      </c>
    </row>
    <row r="97" spans="1:7">
      <c r="B97" s="6"/>
      <c r="C97" s="1"/>
      <c r="D97" s="1"/>
      <c r="E97" s="1"/>
      <c r="F97" s="1"/>
      <c r="G97" s="1"/>
    </row>
    <row r="98" spans="1:7" s="10" customFormat="1" ht="15.75">
      <c r="A98" s="8" t="s">
        <v>10</v>
      </c>
      <c r="B98" s="11">
        <v>2.8703703703703708E-3</v>
      </c>
      <c r="C98" s="11">
        <v>2.3842592592592591E-3</v>
      </c>
      <c r="D98" s="11">
        <v>3.414351851851852E-3</v>
      </c>
      <c r="E98" s="11">
        <v>1.8634259259259261E-3</v>
      </c>
      <c r="F98" s="11">
        <v>2.6504629629629625E-3</v>
      </c>
      <c r="G98" s="11">
        <v>1.4467592592592594E-3</v>
      </c>
    </row>
    <row r="99" spans="1:7">
      <c r="B99" s="6"/>
      <c r="C99" s="1"/>
      <c r="D99" s="1"/>
      <c r="E99" s="1"/>
      <c r="F99" s="1"/>
      <c r="G99" s="1"/>
    </row>
    <row r="100" spans="1:7" s="10" customFormat="1" ht="15.75">
      <c r="A100" s="8" t="s">
        <v>54</v>
      </c>
      <c r="B100" s="11">
        <v>4.0856481481481481E-3</v>
      </c>
      <c r="C100" s="11">
        <v>3.3333333333333335E-3</v>
      </c>
      <c r="D100" s="11">
        <v>4.9421296296296288E-3</v>
      </c>
      <c r="E100" s="11">
        <v>4.2476851851851851E-3</v>
      </c>
      <c r="F100" s="11">
        <v>3.7847222222222223E-3</v>
      </c>
      <c r="G100" s="11">
        <v>3.2291666666666666E-3</v>
      </c>
    </row>
    <row r="101" spans="1:7">
      <c r="B101" s="6"/>
      <c r="C101" s="1"/>
      <c r="D101" s="1"/>
      <c r="E101" s="1"/>
      <c r="F101" s="1"/>
      <c r="G101" s="1"/>
    </row>
    <row r="102" spans="1:7" s="10" customFormat="1" ht="15.75">
      <c r="A102" s="8" t="s">
        <v>11</v>
      </c>
      <c r="B102" s="11">
        <v>4.6296296296296302E-3</v>
      </c>
      <c r="C102" s="11">
        <v>3.7731481481481483E-3</v>
      </c>
      <c r="D102" s="11">
        <v>5.6134259259259271E-3</v>
      </c>
      <c r="E102" s="11">
        <v>3.5648148148148154E-3</v>
      </c>
      <c r="F102" s="11">
        <v>4.2476851851851851E-3</v>
      </c>
      <c r="G102" s="11">
        <v>2.685185185185185E-3</v>
      </c>
    </row>
    <row r="103" spans="1:7">
      <c r="B103" s="6"/>
      <c r="C103" s="1"/>
      <c r="D103" s="1"/>
      <c r="E103" s="1"/>
      <c r="F103" s="1"/>
      <c r="G103" s="1"/>
    </row>
    <row r="104" spans="1:7" s="3" customFormat="1">
      <c r="A104" s="3" t="s">
        <v>55</v>
      </c>
      <c r="B104" s="4"/>
    </row>
    <row r="105" spans="1:7" s="10" customFormat="1">
      <c r="A105" s="10" t="s">
        <v>56</v>
      </c>
      <c r="B105" s="9"/>
    </row>
    <row r="106" spans="1:7" s="29" customFormat="1" ht="18">
      <c r="A106" s="29" t="s">
        <v>68</v>
      </c>
      <c r="B106" s="30"/>
      <c r="C106" s="1"/>
      <c r="D106" s="1"/>
      <c r="E106" s="1"/>
      <c r="F106" s="1"/>
      <c r="G106" s="1"/>
    </row>
    <row r="107" spans="1:7" s="31" customFormat="1" ht="24" customHeight="1">
      <c r="A107" s="31" t="s">
        <v>69</v>
      </c>
      <c r="B107" s="32" t="s">
        <v>72</v>
      </c>
      <c r="C107" s="32" t="s">
        <v>74</v>
      </c>
      <c r="D107" s="32" t="s">
        <v>80</v>
      </c>
      <c r="E107" s="32" t="s">
        <v>74</v>
      </c>
      <c r="F107" s="32" t="s">
        <v>74</v>
      </c>
      <c r="G107" s="32"/>
    </row>
    <row r="108" spans="1:7" s="31" customFormat="1" ht="24" customHeight="1">
      <c r="A108" s="31" t="s">
        <v>70</v>
      </c>
      <c r="B108" s="32" t="s">
        <v>71</v>
      </c>
      <c r="C108" s="32" t="s">
        <v>75</v>
      </c>
      <c r="D108" s="32" t="s">
        <v>75</v>
      </c>
      <c r="E108" s="32" t="s">
        <v>82</v>
      </c>
      <c r="F108" s="32" t="s">
        <v>75</v>
      </c>
      <c r="G108" s="32"/>
    </row>
  </sheetData>
  <phoneticPr fontId="2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G50" sqref="G50"/>
    </sheetView>
  </sheetViews>
  <sheetFormatPr defaultRowHeight="12.75"/>
  <cols>
    <col min="1" max="1" width="41.85546875" style="1" bestFit="1" customWidth="1"/>
    <col min="2" max="7" width="15.42578125" style="14" customWidth="1"/>
    <col min="8" max="16384" width="9.140625" style="1"/>
  </cols>
  <sheetData>
    <row r="1" spans="1:7" s="18" customFormat="1" ht="32.25" customHeight="1">
      <c r="B1" s="19" t="str">
        <f>'Test Results (RAW)'!B1</f>
        <v>Intel Core i7 860</v>
      </c>
      <c r="C1" s="19" t="str">
        <f>'Test Results (RAW)'!C1</f>
        <v>Intel Core i7 Extreme 975</v>
      </c>
      <c r="D1" s="19" t="str">
        <f>'Test Results (RAW)'!D1</f>
        <v>Intel Xeon L5520</v>
      </c>
      <c r="E1" s="19" t="str">
        <f>'Test Results (RAW)'!E1</f>
        <v>Dual Intel Xeon L5520</v>
      </c>
      <c r="F1" s="19" t="str">
        <f>'Test Results (RAW)'!F1</f>
        <v>Intel Xeon X5570</v>
      </c>
      <c r="G1" s="19" t="str">
        <f>'Test Results (RAW)'!G1</f>
        <v>Dual Intel Xeon X5570</v>
      </c>
    </row>
    <row r="2" spans="1:7" s="20" customFormat="1" ht="15.75">
      <c r="A2" s="20" t="s">
        <v>65</v>
      </c>
      <c r="B2" s="21"/>
      <c r="C2" s="21"/>
      <c r="D2" s="21"/>
      <c r="E2" s="21"/>
      <c r="F2" s="21"/>
      <c r="G2" s="21"/>
    </row>
    <row r="3" spans="1:7" s="3" customFormat="1">
      <c r="A3" s="3" t="s">
        <v>16</v>
      </c>
      <c r="B3" s="15">
        <f>'Test Results (RAW)'!B3</f>
        <v>15.64</v>
      </c>
      <c r="C3" s="15">
        <f>'Test Results (RAW)'!C3</f>
        <v>18.7</v>
      </c>
      <c r="D3" s="15">
        <f>'Test Results (RAW)'!D3</f>
        <v>13.18</v>
      </c>
      <c r="E3" s="15">
        <f>'Test Results (RAW)'!E3</f>
        <v>10.92</v>
      </c>
      <c r="F3" s="15">
        <f>'Test Results (RAW)'!F3</f>
        <v>16.170000000000002</v>
      </c>
      <c r="G3" s="15">
        <f>'Test Results (RAW)'!G3</f>
        <v>13.39</v>
      </c>
    </row>
    <row r="4" spans="1:7" s="10" customFormat="1">
      <c r="A4" s="10" t="s">
        <v>21</v>
      </c>
      <c r="B4" s="16">
        <f>'Test Results (RAW)'!B8</f>
        <v>15.31</v>
      </c>
      <c r="C4" s="16">
        <f>'Test Results (RAW)'!C8</f>
        <v>12.17</v>
      </c>
      <c r="D4" s="16">
        <f>'Test Results (RAW)'!D8</f>
        <v>17.37</v>
      </c>
      <c r="E4" s="16">
        <f>'Test Results (RAW)'!E8</f>
        <v>17.71</v>
      </c>
      <c r="F4" s="16">
        <f>'Test Results (RAW)'!F8</f>
        <v>14.99</v>
      </c>
      <c r="G4" s="16">
        <f>'Test Results (RAW)'!G8</f>
        <v>15.28</v>
      </c>
    </row>
    <row r="5" spans="1:7" s="3" customFormat="1">
      <c r="A5" s="3" t="s">
        <v>18</v>
      </c>
      <c r="B5" s="15">
        <f>'Test Results (RAW)'!B14</f>
        <v>2.76</v>
      </c>
      <c r="C5" s="15">
        <f>'Test Results (RAW)'!C14</f>
        <v>3.84</v>
      </c>
      <c r="D5" s="15">
        <f>'Test Results (RAW)'!D14</f>
        <v>2.2400000000000002</v>
      </c>
      <c r="E5" s="15">
        <f>'Test Results (RAW)'!E14</f>
        <v>2.15</v>
      </c>
      <c r="F5" s="15">
        <f>'Test Results (RAW)'!F14</f>
        <v>2.98</v>
      </c>
      <c r="G5" s="15">
        <f>'Test Results (RAW)'!G14</f>
        <v>2.86</v>
      </c>
    </row>
    <row r="6" spans="1:7" s="10" customFormat="1">
      <c r="A6" s="10" t="s">
        <v>27</v>
      </c>
      <c r="B6" s="16">
        <f>'Test Results (RAW)'!B44</f>
        <v>60.81</v>
      </c>
      <c r="C6" s="16">
        <f>'Test Results (RAW)'!C44</f>
        <v>54.56</v>
      </c>
      <c r="D6" s="16">
        <f>'Test Results (RAW)'!D44</f>
        <v>65.290000000000006</v>
      </c>
      <c r="E6" s="16">
        <f>'Test Results (RAW)'!E44</f>
        <v>64.86</v>
      </c>
      <c r="F6" s="16">
        <f>'Test Results (RAW)'!F44</f>
        <v>57</v>
      </c>
      <c r="G6" s="16">
        <f>'Test Results (RAW)'!G44</f>
        <v>56.59</v>
      </c>
    </row>
    <row r="7" spans="1:7" s="10" customFormat="1">
      <c r="A7" s="10" t="s">
        <v>26</v>
      </c>
      <c r="B7" s="16">
        <f>'Test Results (RAW)'!B51</f>
        <v>1074</v>
      </c>
      <c r="C7" s="16">
        <f>'Test Results (RAW)'!C51</f>
        <v>1038</v>
      </c>
      <c r="D7" s="16">
        <f>'Test Results (RAW)'!D51</f>
        <v>1217</v>
      </c>
      <c r="E7" s="16">
        <f>'Test Results (RAW)'!E51</f>
        <v>1226</v>
      </c>
      <c r="F7" s="16">
        <f>'Test Results (RAW)'!F51</f>
        <v>1032</v>
      </c>
      <c r="G7" s="16">
        <f>'Test Results (RAW)'!G51</f>
        <v>1041</v>
      </c>
    </row>
    <row r="8" spans="1:7" s="3" customFormat="1">
      <c r="A8" s="3" t="s">
        <v>38</v>
      </c>
      <c r="B8" s="15">
        <f>'Test Results (RAW)'!B56</f>
        <v>2.61</v>
      </c>
      <c r="C8" s="15">
        <f>'Test Results (RAW)'!C56</f>
        <v>2.96</v>
      </c>
      <c r="D8" s="15">
        <f>'Test Results (RAW)'!D56</f>
        <v>2.31</v>
      </c>
      <c r="E8" s="15">
        <f>'Test Results (RAW)'!E56</f>
        <v>2.42</v>
      </c>
      <c r="F8" s="15">
        <f>'Test Results (RAW)'!F56</f>
        <v>2.83</v>
      </c>
      <c r="G8" s="15">
        <f>'Test Results (RAW)'!G56</f>
        <v>2.97</v>
      </c>
    </row>
    <row r="9" spans="1:7" s="7" customFormat="1" ht="15.75">
      <c r="A9" s="25" t="s">
        <v>59</v>
      </c>
      <c r="B9" s="24">
        <f t="shared" ref="B9:G9" si="0">ROUND(GEOMEAN(B3/$B$3,$B$4/B4,B5/$B$5,$B$6/B6,$B$7/B7,B8/$B$8)*100,0)</f>
        <v>100</v>
      </c>
      <c r="C9" s="24">
        <f t="shared" si="0"/>
        <v>118</v>
      </c>
      <c r="D9" s="24">
        <f t="shared" si="0"/>
        <v>87</v>
      </c>
      <c r="E9" s="24">
        <f t="shared" si="0"/>
        <v>84</v>
      </c>
      <c r="F9" s="24">
        <f t="shared" si="0"/>
        <v>105</v>
      </c>
      <c r="G9" s="24">
        <f t="shared" si="0"/>
        <v>102</v>
      </c>
    </row>
    <row r="11" spans="1:7" s="20" customFormat="1" ht="15.75">
      <c r="A11" s="20" t="s">
        <v>67</v>
      </c>
      <c r="B11" s="21"/>
      <c r="C11" s="21"/>
      <c r="D11" s="21"/>
      <c r="E11" s="21"/>
      <c r="F11" s="21"/>
      <c r="G11" s="21"/>
    </row>
    <row r="12" spans="1:7" s="3" customFormat="1">
      <c r="A12" s="3" t="s">
        <v>16</v>
      </c>
      <c r="B12" s="15">
        <f>'Test Results (RAW)'!B4</f>
        <v>16.54</v>
      </c>
      <c r="C12" s="15">
        <f>'Test Results (RAW)'!C4</f>
        <v>19.89</v>
      </c>
      <c r="D12" s="15">
        <f>'Test Results (RAW)'!D4</f>
        <v>13.52</v>
      </c>
      <c r="E12" s="15">
        <f>'Test Results (RAW)'!E4</f>
        <v>17.98</v>
      </c>
      <c r="F12" s="15">
        <f>'Test Results (RAW)'!F4</f>
        <v>17.850000000000001</v>
      </c>
      <c r="G12" s="15">
        <f>'Test Results (RAW)'!G4</f>
        <v>23.74</v>
      </c>
    </row>
    <row r="13" spans="1:7" s="10" customFormat="1">
      <c r="A13" s="10" t="s">
        <v>21</v>
      </c>
      <c r="B13" s="16">
        <f>'Test Results (RAW)'!B10</f>
        <v>80.69</v>
      </c>
      <c r="C13" s="16">
        <f>'Test Results (RAW)'!C10</f>
        <v>65.66</v>
      </c>
      <c r="D13" s="16">
        <f>'Test Results (RAW)'!D10</f>
        <v>96.99</v>
      </c>
      <c r="E13" s="16">
        <f>'Test Results (RAW)'!E10</f>
        <v>54.49</v>
      </c>
      <c r="F13" s="16">
        <f>'Test Results (RAW)'!F10</f>
        <v>73.069999999999993</v>
      </c>
      <c r="G13" s="16">
        <f>'Test Results (RAW)'!G10</f>
        <v>41.05</v>
      </c>
    </row>
    <row r="14" spans="1:7" s="10" customFormat="1">
      <c r="A14" s="10" t="s">
        <v>18</v>
      </c>
      <c r="B14" s="12">
        <f>'Test Results (RAW)'!B18</f>
        <v>1.7592592592592592E-3</v>
      </c>
      <c r="C14" s="12">
        <f>'Test Results (RAW)'!C18</f>
        <v>1.4351851851851854E-3</v>
      </c>
      <c r="D14" s="12">
        <f>'Test Results (RAW)'!D18</f>
        <v>2.0486111111111113E-3</v>
      </c>
      <c r="E14" s="12">
        <f>'Test Results (RAW)'!E18</f>
        <v>1.8750000000000001E-3</v>
      </c>
      <c r="F14" s="12">
        <f>'Test Results (RAW)'!F18</f>
        <v>1.5972222222222221E-3</v>
      </c>
      <c r="G14" s="12">
        <f>'Test Results (RAW)'!G18</f>
        <v>1.4699074074074074E-3</v>
      </c>
    </row>
    <row r="15" spans="1:7" s="7" customFormat="1" ht="15.75">
      <c r="A15" s="25" t="s">
        <v>59</v>
      </c>
      <c r="B15" s="17">
        <f t="shared" ref="B15:G15" si="1">ROUND(GEOMEAN(B12/$B$12,$B$13/B13,$B$14/B14)*100,0)</f>
        <v>100</v>
      </c>
      <c r="C15" s="17">
        <f t="shared" si="1"/>
        <v>122</v>
      </c>
      <c r="D15" s="17">
        <f t="shared" si="1"/>
        <v>84</v>
      </c>
      <c r="E15" s="17">
        <f t="shared" si="1"/>
        <v>115</v>
      </c>
      <c r="F15" s="17">
        <f t="shared" si="1"/>
        <v>109</v>
      </c>
      <c r="G15" s="17">
        <f t="shared" si="1"/>
        <v>150</v>
      </c>
    </row>
    <row r="17" spans="1:7" s="20" customFormat="1" ht="15.75">
      <c r="A17" s="20" t="s">
        <v>66</v>
      </c>
      <c r="B17" s="21"/>
      <c r="C17" s="21"/>
      <c r="D17" s="21"/>
      <c r="E17" s="21"/>
      <c r="F17" s="21"/>
      <c r="G17" s="21"/>
    </row>
    <row r="18" spans="1:7" s="3" customFormat="1">
      <c r="A18" s="3" t="s">
        <v>18</v>
      </c>
      <c r="B18" s="15">
        <f>'Test Results (RAW)'!B16</f>
        <v>8.61</v>
      </c>
      <c r="C18" s="15">
        <f>'Test Results (RAW)'!C16</f>
        <v>10.18</v>
      </c>
      <c r="D18" s="15">
        <f>'Test Results (RAW)'!D16</f>
        <v>7.34</v>
      </c>
      <c r="E18" s="15">
        <f>'Test Results (RAW)'!E16</f>
        <v>7.3</v>
      </c>
      <c r="F18" s="15">
        <f>'Test Results (RAW)'!F16</f>
        <v>9.48</v>
      </c>
      <c r="G18" s="15">
        <f>'Test Results (RAW)'!G16</f>
        <v>9.41</v>
      </c>
    </row>
    <row r="19" spans="1:7" s="10" customFormat="1">
      <c r="A19" s="10" t="s">
        <v>27</v>
      </c>
      <c r="B19" s="16">
        <f>'Test Results (RAW)'!B45</f>
        <v>38.840000000000003</v>
      </c>
      <c r="C19" s="16">
        <f>'Test Results (RAW)'!C45</f>
        <v>33.81</v>
      </c>
      <c r="D19" s="16">
        <f>'Test Results (RAW)'!D45</f>
        <v>46.97</v>
      </c>
      <c r="E19" s="16">
        <f>'Test Results (RAW)'!E45</f>
        <v>47.14</v>
      </c>
      <c r="F19" s="16">
        <f>'Test Results (RAW)'!F45</f>
        <v>36.85</v>
      </c>
      <c r="G19" s="16">
        <f>'Test Results (RAW)'!G45</f>
        <v>37.119999999999997</v>
      </c>
    </row>
    <row r="20" spans="1:7" s="10" customFormat="1">
      <c r="A20" s="10" t="s">
        <v>26</v>
      </c>
      <c r="B20" s="16">
        <f>'Test Results (RAW)'!B50</f>
        <v>1644</v>
      </c>
      <c r="C20" s="16">
        <f>'Test Results (RAW)'!C50</f>
        <v>1387</v>
      </c>
      <c r="D20" s="16">
        <f>'Test Results (RAW)'!D50</f>
        <v>2005</v>
      </c>
      <c r="E20" s="16">
        <f>'Test Results (RAW)'!E50</f>
        <v>1949</v>
      </c>
      <c r="F20" s="16">
        <f>'Test Results (RAW)'!F50</f>
        <v>1481</v>
      </c>
      <c r="G20" s="16">
        <f>'Test Results (RAW)'!G50</f>
        <v>1438</v>
      </c>
    </row>
    <row r="21" spans="1:7" s="3" customFormat="1">
      <c r="A21" s="3" t="s">
        <v>38</v>
      </c>
      <c r="B21" s="15">
        <f>'Test Results (RAW)'!B55</f>
        <v>4.8099999999999996</v>
      </c>
      <c r="C21" s="15">
        <f>'Test Results (RAW)'!C55</f>
        <v>5.64</v>
      </c>
      <c r="D21" s="15">
        <f>'Test Results (RAW)'!D55</f>
        <v>4.1399999999999997</v>
      </c>
      <c r="E21" s="15">
        <f>'Test Results (RAW)'!E55</f>
        <v>4.21</v>
      </c>
      <c r="F21" s="15">
        <f>'Test Results (RAW)'!F55</f>
        <v>5.18</v>
      </c>
      <c r="G21" s="15">
        <f>'Test Results (RAW)'!G55</f>
        <v>5.28</v>
      </c>
    </row>
    <row r="22" spans="1:7" s="3" customFormat="1">
      <c r="A22" s="3" t="s">
        <v>0</v>
      </c>
      <c r="B22" s="15">
        <f>'Test Results (RAW)'!B63</f>
        <v>0.19689999999999999</v>
      </c>
      <c r="C22" s="15">
        <f>'Test Results (RAW)'!C63</f>
        <v>0.23619999999999999</v>
      </c>
      <c r="D22" s="15">
        <f>'Test Results (RAW)'!D63</f>
        <v>0.17150000000000001</v>
      </c>
      <c r="E22" s="15">
        <f>'Test Results (RAW)'!E63</f>
        <v>0.13980000000000001</v>
      </c>
      <c r="F22" s="15">
        <f>'Test Results (RAW)'!F63</f>
        <v>0.21329999999999999</v>
      </c>
      <c r="G22" s="15">
        <f>'Test Results (RAW)'!G63</f>
        <v>0.1729</v>
      </c>
    </row>
    <row r="23" spans="1:7" s="3" customFormat="1">
      <c r="A23" s="3" t="s">
        <v>2</v>
      </c>
      <c r="B23" s="15">
        <f>'Test Results (RAW)'!B68</f>
        <v>2.8374999999999999</v>
      </c>
      <c r="C23" s="15">
        <f>'Test Results (RAW)'!C68</f>
        <v>3.3818999999999999</v>
      </c>
      <c r="D23" s="15">
        <f>'Test Results (RAW)'!D68</f>
        <v>2.4026999999999998</v>
      </c>
      <c r="E23" s="15">
        <f>'Test Results (RAW)'!E68</f>
        <v>2.423</v>
      </c>
      <c r="F23" s="15">
        <f>'Test Results (RAW)'!F68</f>
        <v>3.1494</v>
      </c>
      <c r="G23" s="15">
        <f>'Test Results (RAW)'!G68</f>
        <v>3.1760000000000002</v>
      </c>
    </row>
    <row r="24" spans="1:7" s="10" customFormat="1">
      <c r="A24" s="10" t="s">
        <v>1</v>
      </c>
      <c r="B24" s="16">
        <f>'Test Results (RAW)'!B75</f>
        <v>4.2978000000000002E-2</v>
      </c>
      <c r="C24" s="16">
        <f>'Test Results (RAW)'!C75</f>
        <v>3.4504E-2</v>
      </c>
      <c r="D24" s="16">
        <f>'Test Results (RAW)'!D75</f>
        <v>5.0387000000000001E-2</v>
      </c>
      <c r="E24" s="16">
        <f>'Test Results (RAW)'!E75</f>
        <v>4.7732999999999998E-2</v>
      </c>
      <c r="F24" s="16">
        <f>'Test Results (RAW)'!F75</f>
        <v>3.8945E-2</v>
      </c>
      <c r="G24" s="16">
        <f>'Test Results (RAW)'!G75</f>
        <v>3.6894000000000003E-2</v>
      </c>
    </row>
    <row r="25" spans="1:7" s="7" customFormat="1" ht="15.75">
      <c r="A25" s="25" t="s">
        <v>59</v>
      </c>
      <c r="B25" s="17">
        <f t="shared" ref="B25:G25" si="2">ROUND(GEOMEAN(B18/$B$18,$B$19/B19,$B$20/B20,B21/$B$21,B22/$B$22,B23/$B$23,$B$24/B24)*100,0)</f>
        <v>100</v>
      </c>
      <c r="C25" s="17">
        <f t="shared" si="2"/>
        <v>119</v>
      </c>
      <c r="D25" s="17">
        <f t="shared" si="2"/>
        <v>85</v>
      </c>
      <c r="E25" s="17">
        <f t="shared" si="2"/>
        <v>83</v>
      </c>
      <c r="F25" s="17">
        <f t="shared" si="2"/>
        <v>109</v>
      </c>
      <c r="G25" s="17">
        <f t="shared" si="2"/>
        <v>107</v>
      </c>
    </row>
    <row r="27" spans="1:7" s="20" customFormat="1" ht="15.75">
      <c r="A27" s="20" t="s">
        <v>57</v>
      </c>
      <c r="B27" s="21"/>
      <c r="C27" s="21"/>
      <c r="D27" s="21"/>
      <c r="E27" s="21"/>
      <c r="F27" s="21"/>
      <c r="G27" s="21"/>
    </row>
    <row r="28" spans="1:7" s="10" customFormat="1">
      <c r="A28" s="10" t="s">
        <v>4</v>
      </c>
      <c r="B28" s="11">
        <f>'Test Results (RAW)'!B77</f>
        <v>3.5879629629629629E-3</v>
      </c>
      <c r="C28" s="11">
        <f>'Test Results (RAW)'!C77</f>
        <v>2.8703703703703708E-3</v>
      </c>
      <c r="D28" s="11">
        <f>'Test Results (RAW)'!D77</f>
        <v>4.0740740740740746E-3</v>
      </c>
      <c r="E28" s="11">
        <f>'Test Results (RAW)'!E77</f>
        <v>4.1435185185185186E-3</v>
      </c>
      <c r="F28" s="11">
        <f>'Test Results (RAW)'!F77</f>
        <v>3.2407407407407406E-3</v>
      </c>
      <c r="G28" s="11">
        <f>'Test Results (RAW)'!G77</f>
        <v>3.3217592592592591E-3</v>
      </c>
    </row>
    <row r="29" spans="1:7" s="10" customFormat="1">
      <c r="A29" s="10" t="s">
        <v>5</v>
      </c>
      <c r="B29" s="11">
        <f>'Test Results (RAW)'!B79</f>
        <v>1.8518518518518518E-4</v>
      </c>
      <c r="C29" s="11">
        <f>'Test Results (RAW)'!C79</f>
        <v>1.3888888888888889E-4</v>
      </c>
      <c r="D29" s="11">
        <f>'Test Results (RAW)'!D79</f>
        <v>2.199074074074074E-4</v>
      </c>
      <c r="E29" s="11">
        <f>'Test Results (RAW)'!E79</f>
        <v>1.273148148148148E-4</v>
      </c>
      <c r="F29" s="11">
        <f>'Test Results (RAW)'!F79</f>
        <v>1.6203703703703703E-4</v>
      </c>
      <c r="G29" s="11">
        <f>'Test Results (RAW)'!G79</f>
        <v>9.2592592592592588E-5</v>
      </c>
    </row>
    <row r="30" spans="1:7" s="10" customFormat="1">
      <c r="A30" s="10" t="s">
        <v>6</v>
      </c>
      <c r="B30" s="11">
        <f>'Test Results (RAW)'!B81</f>
        <v>7.2800925925925915E-3</v>
      </c>
      <c r="C30" s="11">
        <f>'Test Results (RAW)'!C81</f>
        <v>6.1111111111111114E-3</v>
      </c>
      <c r="D30" s="11">
        <f>'Test Results (RAW)'!D81</f>
        <v>8.564814814814815E-3</v>
      </c>
      <c r="E30" s="11">
        <f>'Test Results (RAW)'!E81</f>
        <v>8.7615740740740744E-3</v>
      </c>
      <c r="F30" s="11">
        <f>'Test Results (RAW)'!F81</f>
        <v>6.828703703703704E-3</v>
      </c>
      <c r="G30" s="11">
        <f>'Test Results (RAW)'!G81</f>
        <v>6.9675925925925921E-3</v>
      </c>
    </row>
    <row r="31" spans="1:7" s="10" customFormat="1">
      <c r="A31" s="10" t="s">
        <v>45</v>
      </c>
      <c r="B31" s="11">
        <f>'Test Results (RAW)'!B83</f>
        <v>4.8495370370370368E-3</v>
      </c>
      <c r="C31" s="11">
        <f>'Test Results (RAW)'!C83</f>
        <v>3.9351851851851857E-3</v>
      </c>
      <c r="D31" s="11">
        <f>'Test Results (RAW)'!D83</f>
        <v>5.9837962962962961E-3</v>
      </c>
      <c r="E31" s="11">
        <f>'Test Results (RAW)'!E83</f>
        <v>6.2615740740740748E-3</v>
      </c>
      <c r="F31" s="11">
        <f>'Test Results (RAW)'!F83</f>
        <v>4.363425925925926E-3</v>
      </c>
      <c r="G31" s="11">
        <f>'Test Results (RAW)'!G83</f>
        <v>4.5949074074074078E-3</v>
      </c>
    </row>
    <row r="32" spans="1:7" s="10" customFormat="1">
      <c r="A32" s="10" t="s">
        <v>3</v>
      </c>
      <c r="B32" s="12">
        <f>'Test Results (RAW)'!B94</f>
        <v>3.8575449118846395E-3</v>
      </c>
      <c r="C32" s="12">
        <f>'Test Results (RAW)'!C94</f>
        <v>3.1630295530930162E-3</v>
      </c>
      <c r="D32" s="12">
        <f>'Test Results (RAW)'!D94</f>
        <v>4.5782063474022116E-3</v>
      </c>
      <c r="E32" s="12">
        <f>'Test Results (RAW)'!E94</f>
        <v>4.2247888598288211E-3</v>
      </c>
      <c r="F32" s="12">
        <f>'Test Results (RAW)'!F94</f>
        <v>3.5568380767412094E-3</v>
      </c>
      <c r="G32" s="12">
        <f>'Test Results (RAW)'!G94</f>
        <v>3.2975281782879366E-3</v>
      </c>
    </row>
    <row r="33" spans="1:7" s="7" customFormat="1" ht="15.75">
      <c r="A33" s="25" t="s">
        <v>59</v>
      </c>
      <c r="B33" s="24">
        <f t="shared" ref="B33:G33" si="3">ROUND(GEOMEAN($B$28/B28,$B$29/B29,$B$30/B30,$B$31/B31,$B$32/B32)*100,0)</f>
        <v>100</v>
      </c>
      <c r="C33" s="24">
        <f t="shared" si="3"/>
        <v>124</v>
      </c>
      <c r="D33" s="24">
        <f t="shared" si="3"/>
        <v>84</v>
      </c>
      <c r="E33" s="24">
        <f t="shared" si="3"/>
        <v>94</v>
      </c>
      <c r="F33" s="24">
        <f t="shared" si="3"/>
        <v>110</v>
      </c>
      <c r="G33" s="24">
        <f t="shared" si="3"/>
        <v>123</v>
      </c>
    </row>
    <row r="35" spans="1:7" s="20" customFormat="1" ht="15.75">
      <c r="A35" s="20" t="s">
        <v>58</v>
      </c>
      <c r="B35" s="21"/>
      <c r="C35" s="21"/>
      <c r="D35" s="21"/>
      <c r="E35" s="21"/>
      <c r="F35" s="21"/>
      <c r="G35" s="21"/>
    </row>
    <row r="36" spans="1:7" s="10" customFormat="1">
      <c r="A36" s="10" t="s">
        <v>29</v>
      </c>
      <c r="B36" s="11">
        <f>'Test Results (RAW)'!B29</f>
        <v>2.9513888888888888E-3</v>
      </c>
      <c r="C36" s="11">
        <f>'Test Results (RAW)'!C29</f>
        <v>2.3958333333333336E-3</v>
      </c>
      <c r="D36" s="11">
        <f>'Test Results (RAW)'!D29</f>
        <v>3.5763888888888894E-3</v>
      </c>
      <c r="E36" s="11">
        <f>'Test Results (RAW)'!E29</f>
        <v>3.4606481481481485E-3</v>
      </c>
      <c r="F36" s="11">
        <f>'Test Results (RAW)'!F29</f>
        <v>2.685185185185185E-3</v>
      </c>
      <c r="G36" s="11">
        <f>'Test Results (RAW)'!G29</f>
        <v>2.5578703703703705E-3</v>
      </c>
    </row>
    <row r="37" spans="1:7" s="10" customFormat="1">
      <c r="A37" s="10" t="s">
        <v>30</v>
      </c>
      <c r="B37" s="11">
        <f>'Test Results (RAW)'!B31</f>
        <v>9.3750000000000007E-4</v>
      </c>
      <c r="C37" s="11">
        <f>'Test Results (RAW)'!C31</f>
        <v>7.407407407407407E-4</v>
      </c>
      <c r="D37" s="11">
        <f>'Test Results (RAW)'!D31</f>
        <v>1.1458333333333333E-3</v>
      </c>
      <c r="E37" s="11">
        <f>'Test Results (RAW)'!E31</f>
        <v>1.1689814814814816E-3</v>
      </c>
      <c r="F37" s="11">
        <f>'Test Results (RAW)'!F31</f>
        <v>7.9861111111111105E-4</v>
      </c>
      <c r="G37" s="11">
        <f>'Test Results (RAW)'!G31</f>
        <v>8.3333333333333339E-4</v>
      </c>
    </row>
    <row r="38" spans="1:7" s="7" customFormat="1" ht="15.75">
      <c r="A38" s="25" t="s">
        <v>59</v>
      </c>
      <c r="B38" s="17">
        <f t="shared" ref="B38:G38" si="4">ROUND(GEOMEAN($B$36/B36,$B$37/B37)*100,0)</f>
        <v>100</v>
      </c>
      <c r="C38" s="17">
        <f t="shared" si="4"/>
        <v>125</v>
      </c>
      <c r="D38" s="17">
        <f t="shared" si="4"/>
        <v>82</v>
      </c>
      <c r="E38" s="17">
        <f t="shared" si="4"/>
        <v>83</v>
      </c>
      <c r="F38" s="17">
        <f t="shared" si="4"/>
        <v>114</v>
      </c>
      <c r="G38" s="17">
        <f t="shared" si="4"/>
        <v>114</v>
      </c>
    </row>
    <row r="40" spans="1:7" s="7" customFormat="1" ht="15.75">
      <c r="A40" s="7" t="s">
        <v>64</v>
      </c>
      <c r="B40" s="24">
        <f>ROUND('Test Results (RAW)'!$B$60/'Test Results (RAW)'!B60*100,0)</f>
        <v>100</v>
      </c>
      <c r="C40" s="24">
        <f>ROUND('Test Results (RAW)'!$B$60/'Test Results (RAW)'!C60*100,0)</f>
        <v>116</v>
      </c>
      <c r="D40" s="24">
        <f>ROUND('Test Results (RAW)'!$B$60/'Test Results (RAW)'!D60*100,0)</f>
        <v>80</v>
      </c>
      <c r="E40" s="24">
        <f>ROUND('Test Results (RAW)'!$B$60/'Test Results (RAW)'!E60*100,0)</f>
        <v>111</v>
      </c>
      <c r="F40" s="24">
        <f>ROUND('Test Results (RAW)'!$B$60/'Test Results (RAW)'!F60*100,0)</f>
        <v>107</v>
      </c>
      <c r="G40" s="24">
        <f>ROUND('Test Results (RAW)'!$B$60/'Test Results (RAW)'!G60*100,0)</f>
        <v>148</v>
      </c>
    </row>
    <row r="42" spans="1:7" s="7" customFormat="1" ht="15.75">
      <c r="A42" s="7" t="s">
        <v>62</v>
      </c>
      <c r="B42" s="17">
        <f>ROUND('Test Results (RAW)'!B40/'Test Results (RAW)'!$B$40*100,0)</f>
        <v>100</v>
      </c>
      <c r="C42" s="17">
        <f>ROUND('Test Results (RAW)'!C40/'Test Results (RAW)'!$B$40*100,0)</f>
        <v>126</v>
      </c>
      <c r="D42" s="17">
        <f>ROUND('Test Results (RAW)'!D40/'Test Results (RAW)'!$B$40*100,0)</f>
        <v>83</v>
      </c>
      <c r="E42" s="17">
        <f>ROUND('Test Results (RAW)'!E40/'Test Results (RAW)'!$B$40*100,0)</f>
        <v>155</v>
      </c>
      <c r="F42" s="17">
        <f>ROUND('Test Results (RAW)'!F40/'Test Results (RAW)'!$B$40*100,0)</f>
        <v>111</v>
      </c>
      <c r="G42" s="17">
        <f>ROUND('Test Results (RAW)'!G40/'Test Results (RAW)'!$B$40*100,0)</f>
        <v>205</v>
      </c>
    </row>
    <row r="44" spans="1:7" s="20" customFormat="1" ht="15.75">
      <c r="A44" s="20" t="s">
        <v>63</v>
      </c>
      <c r="B44" s="21"/>
      <c r="C44" s="21"/>
      <c r="D44" s="21"/>
      <c r="E44" s="21"/>
      <c r="F44" s="21"/>
      <c r="G44" s="21"/>
    </row>
    <row r="45" spans="1:7" s="10" customFormat="1">
      <c r="A45" s="10" t="s">
        <v>12</v>
      </c>
      <c r="B45" s="11">
        <f>'Test Results (RAW)'!B96</f>
        <v>2.3379629629629631E-3</v>
      </c>
      <c r="C45" s="11">
        <f>'Test Results (RAW)'!C96</f>
        <v>1.9212962962962962E-3</v>
      </c>
      <c r="D45" s="11">
        <f>'Test Results (RAW)'!D96</f>
        <v>2.9050925925925928E-3</v>
      </c>
      <c r="E45" s="11">
        <f>'Test Results (RAW)'!E96</f>
        <v>2.9976851851851848E-3</v>
      </c>
      <c r="F45" s="11">
        <f>'Test Results (RAW)'!F96</f>
        <v>2.2106481481481478E-3</v>
      </c>
      <c r="G45" s="11">
        <f>'Test Results (RAW)'!G96</f>
        <v>2.2685185185185182E-3</v>
      </c>
    </row>
    <row r="46" spans="1:7" s="10" customFormat="1">
      <c r="A46" s="10" t="s">
        <v>10</v>
      </c>
      <c r="B46" s="11">
        <f>'Test Results (RAW)'!B98</f>
        <v>2.8703703703703708E-3</v>
      </c>
      <c r="C46" s="11">
        <f>'Test Results (RAW)'!C98</f>
        <v>2.3842592592592591E-3</v>
      </c>
      <c r="D46" s="11">
        <f>'Test Results (RAW)'!D98</f>
        <v>3.414351851851852E-3</v>
      </c>
      <c r="E46" s="11">
        <f>'Test Results (RAW)'!E98</f>
        <v>1.8634259259259261E-3</v>
      </c>
      <c r="F46" s="11">
        <f>'Test Results (RAW)'!F98</f>
        <v>2.6504629629629625E-3</v>
      </c>
      <c r="G46" s="11">
        <f>'Test Results (RAW)'!G98</f>
        <v>1.4467592592592594E-3</v>
      </c>
    </row>
    <row r="47" spans="1:7" s="10" customFormat="1">
      <c r="A47" s="10" t="s">
        <v>60</v>
      </c>
      <c r="B47" s="11">
        <f>'Test Results (RAW)'!B100</f>
        <v>4.0856481481481481E-3</v>
      </c>
      <c r="C47" s="11">
        <f>'Test Results (RAW)'!C100</f>
        <v>3.3333333333333335E-3</v>
      </c>
      <c r="D47" s="11">
        <f>'Test Results (RAW)'!D100</f>
        <v>4.9421296296296288E-3</v>
      </c>
      <c r="E47" s="11">
        <f>'Test Results (RAW)'!E100</f>
        <v>4.2476851851851851E-3</v>
      </c>
      <c r="F47" s="11">
        <f>'Test Results (RAW)'!F100</f>
        <v>3.7847222222222223E-3</v>
      </c>
      <c r="G47" s="11">
        <f>'Test Results (RAW)'!G100</f>
        <v>3.2291666666666666E-3</v>
      </c>
    </row>
    <row r="48" spans="1:7" s="10" customFormat="1">
      <c r="A48" s="10" t="s">
        <v>11</v>
      </c>
      <c r="B48" s="11">
        <f>'Test Results (RAW)'!B102</f>
        <v>4.6296296296296302E-3</v>
      </c>
      <c r="C48" s="11">
        <f>'Test Results (RAW)'!C102</f>
        <v>3.7731481481481483E-3</v>
      </c>
      <c r="D48" s="11">
        <f>'Test Results (RAW)'!D102</f>
        <v>5.6134259259259271E-3</v>
      </c>
      <c r="E48" s="11">
        <f>'Test Results (RAW)'!E102</f>
        <v>3.5648148148148154E-3</v>
      </c>
      <c r="F48" s="11">
        <f>'Test Results (RAW)'!F102</f>
        <v>4.2476851851851851E-3</v>
      </c>
      <c r="G48" s="11">
        <f>'Test Results (RAW)'!G102</f>
        <v>2.685185185185185E-3</v>
      </c>
    </row>
    <row r="49" spans="1:7" s="7" customFormat="1" ht="15.75">
      <c r="A49" s="25" t="s">
        <v>59</v>
      </c>
      <c r="B49" s="17">
        <f t="shared" ref="B49:G49" si="5">ROUND(GEOMEAN($B$45/B45,$B$46/B46,$B$47/B47,$B$48/B48)*100,0)</f>
        <v>100</v>
      </c>
      <c r="C49" s="17">
        <f t="shared" si="5"/>
        <v>122</v>
      </c>
      <c r="D49" s="17">
        <f t="shared" si="5"/>
        <v>82</v>
      </c>
      <c r="E49" s="17">
        <f t="shared" si="5"/>
        <v>111</v>
      </c>
      <c r="F49" s="17">
        <f t="shared" si="5"/>
        <v>108</v>
      </c>
      <c r="G49" s="17">
        <f t="shared" si="5"/>
        <v>145</v>
      </c>
    </row>
    <row r="50" spans="1:7" ht="15.75">
      <c r="B50" s="17">
        <f>ROUND(GEOMEAN($B$46/B46,$B$47/B47,$B$48/B48)*100,0)</f>
        <v>100</v>
      </c>
      <c r="C50" s="17">
        <f>ROUND(GEOMEAN($B$46/C46,$B$47/C47,$B$48/C48)*100,0)</f>
        <v>122</v>
      </c>
      <c r="D50" s="17">
        <f>ROUND(GEOMEAN($B$46/D46,$B$47/D47,$B$48/D48)*100,0)</f>
        <v>83</v>
      </c>
      <c r="E50" s="17">
        <f>ROUND(GEOMEAN($B$46/E46,$B$47/E47,$B$48/E48)*100,0)</f>
        <v>124</v>
      </c>
      <c r="F50" s="17">
        <f>ROUND(GEOMEAN($B$46/F46,$B$47/F47,$B$48/F48)*100,0)</f>
        <v>108</v>
      </c>
      <c r="G50" s="17">
        <f>ROUND(GEOMEAN($B$46/G46,$B$47/G47,$B$48/G48)*100,0)</f>
        <v>163</v>
      </c>
    </row>
    <row r="51" spans="1:7" s="26" customFormat="1" ht="15.75">
      <c r="A51" s="26" t="s">
        <v>61</v>
      </c>
      <c r="B51" s="27">
        <f t="shared" ref="B51:G51" si="6">ROUND(AVERAGE(B9,B15,B25,B33,B38,B40,B42,B49),0)</f>
        <v>100</v>
      </c>
      <c r="C51" s="27">
        <f t="shared" si="6"/>
        <v>122</v>
      </c>
      <c r="D51" s="27">
        <f t="shared" si="6"/>
        <v>83</v>
      </c>
      <c r="E51" s="27">
        <f t="shared" si="6"/>
        <v>105</v>
      </c>
      <c r="F51" s="27">
        <f t="shared" si="6"/>
        <v>109</v>
      </c>
      <c r="G51" s="27">
        <f t="shared" si="6"/>
        <v>137</v>
      </c>
    </row>
  </sheetData>
  <phoneticPr fontId="2" type="noConversion"/>
  <pageMargins left="0.75" right="0.75" top="1" bottom="1" header="0.5" footer="0.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Test Results (RAW)</vt:lpstr>
      <vt:lpstr>New Style Summary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Кожемяко</cp:lastModifiedBy>
  <dcterms:created xsi:type="dcterms:W3CDTF">2009-06-03T05:27:37Z</dcterms:created>
  <dcterms:modified xsi:type="dcterms:W3CDTF">2009-11-27T09:53:30Z</dcterms:modified>
</cp:coreProperties>
</file>