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<sst xmlns="http://schemas.openxmlformats.org/spreadsheetml/2006/main" count="80" uniqueCount="31">
  <si>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</si>
  <si>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</si>
  <si>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</si>
  <si>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</si>
  <si>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</si>
  <si>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</si>
  <si>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</si>
  <si>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</si>
  <si>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</si>
  <si>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</si>
  <si>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</si>
  <si>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</si>
  <si>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</si>
  <si>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</si>
  <si>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</si>
  <si>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</si>
  <si>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</si>
  <si>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</si>
  <si>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</si>
  <si>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</si>
  <si>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</si>
  <si>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</si>
  <si>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</si>
  <si>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</si>
  <si>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</si>
  <si>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</si>
  <si>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</si>
  <si>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</si>
  <si>
    <t>Только вентиляторы</t>
  </si>
  <si>
    <t>Только помпа</t>
  </si>
  <si>
    <t>перегрев!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</si>
</sst>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0" fillId="0" borderId="0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53050827"/>
        <c:axId val="7695396"/>
      </c:scatterChart>
      <c:valAx>
        <c:axId val="5305082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95396"/>
        <c:crosses val="autoZero"/>
        <c:crossBetween val="midCat"/>
        <c:dispUnits/>
      </c:valAx>
      <c:valAx>
        <c:axId val="769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08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4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'temp-default-100-load'!$B$23:$B$31</c:f>
              <c:numCache/>
            </c:numRef>
          </c:xVal>
          <c:yVal>
            <c:numRef>
              <c:f>'temp-default-100-load'!$J$23:$J$31</c:f>
              <c:numCache/>
            </c:numRef>
          </c:yVal>
          <c:smooth val="0"/>
        </c:ser>
        <c:axId val="43511189"/>
        <c:axId val="56056382"/>
      </c:scatterChart>
      <c:valAx>
        <c:axId val="43511189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56382"/>
        <c:crosses val="autoZero"/>
        <c:crossBetween val="midCat"/>
        <c:dispUnits/>
      </c:valAx>
      <c:valAx>
        <c:axId val="5605638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111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34745391"/>
        <c:axId val="44273064"/>
      </c:scatterChart>
      <c:valAx>
        <c:axId val="34745391"/>
        <c:scaling>
          <c:orientation val="minMax"/>
          <c:min val="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3064"/>
        <c:crosses val="autoZero"/>
        <c:crossBetween val="midCat"/>
        <c:dispUnits/>
      </c:valAx>
      <c:valAx>
        <c:axId val="4427306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53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'temp-default-100-load'!$J$24:$J$31</c:f>
              <c:numCache/>
            </c:numRef>
          </c:xVal>
          <c:yVal>
            <c:numRef>
              <c:f>'temp-default-100-load'!$E$24:$E$31</c:f>
              <c:numCache/>
            </c:numRef>
          </c:yVal>
          <c:smooth val="1"/>
        </c:ser>
        <c:axId val="62913257"/>
        <c:axId val="29348402"/>
      </c:scatterChart>
      <c:valAx>
        <c:axId val="62913257"/>
        <c:scaling>
          <c:orientation val="minMax"/>
          <c:max val="72"/>
          <c:min val="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48402"/>
        <c:crosses val="autoZero"/>
        <c:crossBetween val="midCat"/>
        <c:dispUnits/>
      </c:valAx>
      <c:valAx>
        <c:axId val="29348402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32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2149701"/>
        <c:axId val="19347310"/>
      </c:scatterChart>
      <c:valAx>
        <c:axId val="2149701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7310"/>
        <c:crosses val="autoZero"/>
        <c:crossBetween val="midCat"/>
        <c:dispUnits/>
      </c:valAx>
      <c:valAx>
        <c:axId val="1934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7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39908063"/>
        <c:axId val="23628248"/>
      </c:scatterChart>
      <c:valAx>
        <c:axId val="399080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8248"/>
        <c:crosses val="autoZero"/>
        <c:crossBetween val="midCat"/>
        <c:dispUnits/>
      </c:valAx>
      <c:valAx>
        <c:axId val="2362824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080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11327641"/>
        <c:axId val="34839906"/>
      </c:scatterChart>
      <c:valAx>
        <c:axId val="11327641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39906"/>
        <c:crosses val="autoZero"/>
        <c:crossBetween val="midCat"/>
        <c:dispUnits/>
      </c:valAx>
      <c:valAx>
        <c:axId val="3483990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276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45123699"/>
        <c:axId val="3460108"/>
      </c:scatterChart>
      <c:valAx>
        <c:axId val="45123699"/>
        <c:scaling>
          <c:orientation val="minMax"/>
          <c:max val="2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108"/>
        <c:crosses val="autoZero"/>
        <c:crossBetween val="midCat"/>
        <c:dispUnits/>
      </c:valAx>
      <c:valAx>
        <c:axId val="3460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36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31140973"/>
        <c:axId val="11833302"/>
      </c:scatterChart>
      <c:valAx>
        <c:axId val="31140973"/>
        <c:scaling>
          <c:orientation val="minMax"/>
          <c:max val="2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33302"/>
        <c:crosses val="autoZero"/>
        <c:crossBetween val="midCat"/>
        <c:dispUnits/>
      </c:valAx>
      <c:valAx>
        <c:axId val="1183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09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39390855"/>
        <c:axId val="18973376"/>
      </c:scatterChart>
      <c:valAx>
        <c:axId val="39390855"/>
        <c:scaling>
          <c:orientation val="minMax"/>
          <c:min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3376"/>
        <c:crosses val="autoZero"/>
        <c:crossBetween val="midCat"/>
        <c:dispUnits/>
      </c:valAx>
      <c:valAx>
        <c:axId val="18973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908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36542657"/>
        <c:axId val="60448458"/>
      </c:scatterChart>
      <c:valAx>
        <c:axId val="36542657"/>
        <c:scaling>
          <c:orientation val="minMax"/>
          <c:min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48458"/>
        <c:crosses val="autoZero"/>
        <c:crossBetween val="midCat"/>
        <c:dispUnits/>
      </c:valAx>
      <c:valAx>
        <c:axId val="6044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26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7165211"/>
        <c:axId val="64486900"/>
      </c:scatterChart>
      <c:valAx>
        <c:axId val="71652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6900"/>
        <c:crosses val="autoZero"/>
        <c:crossBetween val="midCat"/>
        <c:dispUnits/>
      </c:valAx>
      <c:valAx>
        <c:axId val="6448690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52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34</xdr:row>
      <xdr:rowOff>152400</xdr:rowOff>
    </xdr:from>
    <xdr:to>
      <xdr:col>4</xdr:col>
      <xdr:colOff>771525</xdr:colOff>
      <xdr:row>54</xdr:row>
      <xdr:rowOff>142875</xdr:rowOff>
    </xdr:to>
    <xdr:graphicFrame>
      <xdr:nvGraphicFramePr>
        <xdr:cNvPr id="1" name="Диаграмма 1"/>
        <xdr:cNvGraphicFramePr/>
      </xdr:nvGraphicFramePr>
      <xdr:xfrm>
        <a:off x="590550" y="8067675"/>
        <a:ext cx="5657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34</xdr:row>
      <xdr:rowOff>114300</xdr:rowOff>
    </xdr:from>
    <xdr:to>
      <xdr:col>10</xdr:col>
      <xdr:colOff>952500</xdr:colOff>
      <xdr:row>54</xdr:row>
      <xdr:rowOff>104775</xdr:rowOff>
    </xdr:to>
    <xdr:graphicFrame>
      <xdr:nvGraphicFramePr>
        <xdr:cNvPr id="2" name="Диаграмма 2"/>
        <xdr:cNvGraphicFramePr/>
      </xdr:nvGraphicFramePr>
      <xdr:xfrm>
        <a:off x="7810500" y="8029575"/>
        <a:ext cx="56197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61</xdr:row>
      <xdr:rowOff>47625</xdr:rowOff>
    </xdr:from>
    <xdr:to>
      <xdr:col>4</xdr:col>
      <xdr:colOff>800100</xdr:colOff>
      <xdr:row>81</xdr:row>
      <xdr:rowOff>38100</xdr:rowOff>
    </xdr:to>
    <xdr:graphicFrame>
      <xdr:nvGraphicFramePr>
        <xdr:cNvPr id="3" name="Диаграмма 3"/>
        <xdr:cNvGraphicFramePr/>
      </xdr:nvGraphicFramePr>
      <xdr:xfrm>
        <a:off x="647700" y="13106400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61</xdr:row>
      <xdr:rowOff>104775</xdr:rowOff>
    </xdr:from>
    <xdr:to>
      <xdr:col>10</xdr:col>
      <xdr:colOff>962025</xdr:colOff>
      <xdr:row>81</xdr:row>
      <xdr:rowOff>95250</xdr:rowOff>
    </xdr:to>
    <xdr:graphicFrame>
      <xdr:nvGraphicFramePr>
        <xdr:cNvPr id="4" name="Диаграмма 4"/>
        <xdr:cNvGraphicFramePr/>
      </xdr:nvGraphicFramePr>
      <xdr:xfrm>
        <a:off x="7810500" y="13163550"/>
        <a:ext cx="5629275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90</xdr:row>
      <xdr:rowOff>28575</xdr:rowOff>
    </xdr:from>
    <xdr:to>
      <xdr:col>4</xdr:col>
      <xdr:colOff>847725</xdr:colOff>
      <xdr:row>110</xdr:row>
      <xdr:rowOff>19050</xdr:rowOff>
    </xdr:to>
    <xdr:graphicFrame>
      <xdr:nvGraphicFramePr>
        <xdr:cNvPr id="5" name="Диаграмма 5"/>
        <xdr:cNvGraphicFramePr/>
      </xdr:nvGraphicFramePr>
      <xdr:xfrm>
        <a:off x="657225" y="18611850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809625</xdr:colOff>
      <xdr:row>90</xdr:row>
      <xdr:rowOff>66675</xdr:rowOff>
    </xdr:from>
    <xdr:to>
      <xdr:col>10</xdr:col>
      <xdr:colOff>904875</xdr:colOff>
      <xdr:row>110</xdr:row>
      <xdr:rowOff>57150</xdr:rowOff>
    </xdr:to>
    <xdr:graphicFrame>
      <xdr:nvGraphicFramePr>
        <xdr:cNvPr id="6" name="Диаграмма 6"/>
        <xdr:cNvGraphicFramePr/>
      </xdr:nvGraphicFramePr>
      <xdr:xfrm>
        <a:off x="7762875" y="18649950"/>
        <a:ext cx="5619750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120</xdr:row>
      <xdr:rowOff>19050</xdr:rowOff>
    </xdr:from>
    <xdr:to>
      <xdr:col>4</xdr:col>
      <xdr:colOff>809625</xdr:colOff>
      <xdr:row>138</xdr:row>
      <xdr:rowOff>85725</xdr:rowOff>
    </xdr:to>
    <xdr:graphicFrame>
      <xdr:nvGraphicFramePr>
        <xdr:cNvPr id="7" name="Диаграмма 7"/>
        <xdr:cNvGraphicFramePr/>
      </xdr:nvGraphicFramePr>
      <xdr:xfrm>
        <a:off x="619125" y="2431732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828675</xdr:colOff>
      <xdr:row>119</xdr:row>
      <xdr:rowOff>180975</xdr:rowOff>
    </xdr:from>
    <xdr:to>
      <xdr:col>10</xdr:col>
      <xdr:colOff>904875</xdr:colOff>
      <xdr:row>138</xdr:row>
      <xdr:rowOff>57150</xdr:rowOff>
    </xdr:to>
    <xdr:graphicFrame>
      <xdr:nvGraphicFramePr>
        <xdr:cNvPr id="8" name="Диаграмма 8"/>
        <xdr:cNvGraphicFramePr/>
      </xdr:nvGraphicFramePr>
      <xdr:xfrm>
        <a:off x="7781925" y="24288750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171450</xdr:rowOff>
    </xdr:from>
    <xdr:to>
      <xdr:col>4</xdr:col>
      <xdr:colOff>800100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628650" y="789622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9"/>
  <sheetViews>
    <sheetView zoomScale="85" zoomScaleNormal="85" zoomScalePageLayoutView="0" workbookViewId="0" topLeftCell="A114">
      <selection activeCell="F39" sqref="F3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4" t="s">
        <v>9</v>
      </c>
      <c r="C2" s="54"/>
      <c r="G2" s="53"/>
      <c r="H2" s="53"/>
      <c r="I2" s="53"/>
      <c r="J2" s="53"/>
      <c r="K2" s="53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4" t="s">
        <v>11</v>
      </c>
    </row>
    <row r="6" spans="2:12" ht="15">
      <c r="B6" s="37">
        <v>0</v>
      </c>
      <c r="C6" s="32">
        <f>'PWM-RPM-noise'!C6</f>
        <v>717</v>
      </c>
      <c r="D6" s="47">
        <f>'PWM-RPM-noise'!D6</f>
        <v>727.3</v>
      </c>
      <c r="E6" s="32">
        <f>'PWM-RPM-noise'!E6</f>
        <v>18.9</v>
      </c>
      <c r="F6" s="20">
        <v>39</v>
      </c>
      <c r="G6" s="20">
        <v>44</v>
      </c>
      <c r="H6" s="20">
        <v>38</v>
      </c>
      <c r="I6" s="20">
        <v>35</v>
      </c>
      <c r="J6" s="30">
        <f>AVERAGE(F6:I6)</f>
        <v>39</v>
      </c>
      <c r="K6" s="25">
        <f>MAX(F6:I6)</f>
        <v>44</v>
      </c>
      <c r="L6" s="31">
        <f>'PWM-RPM-noise'!F6</f>
        <v>0.04</v>
      </c>
    </row>
    <row r="7" spans="2:12" ht="15">
      <c r="B7" s="35">
        <v>0.1</v>
      </c>
      <c r="C7" s="33">
        <f>'PWM-RPM-noise'!C7</f>
        <v>713</v>
      </c>
      <c r="D7" s="40">
        <f>'PWM-RPM-noise'!D7</f>
        <v>729.1</v>
      </c>
      <c r="E7" s="33">
        <f>'PWM-RPM-noise'!E7</f>
        <v>18.9</v>
      </c>
      <c r="F7" s="13">
        <v>39</v>
      </c>
      <c r="G7" s="13">
        <v>41</v>
      </c>
      <c r="H7" s="13">
        <v>40</v>
      </c>
      <c r="I7" s="13">
        <v>36</v>
      </c>
      <c r="J7" s="26">
        <f aca="true" t="shared" si="0" ref="J7:J16">AVERAGE(F7:I7)</f>
        <v>39</v>
      </c>
      <c r="K7" s="8">
        <f aca="true" t="shared" si="1" ref="K7:K16">MAX(F7:I7)</f>
        <v>41</v>
      </c>
      <c r="L7" s="27">
        <f>'PWM-RPM-noise'!F7</f>
        <v>0.04</v>
      </c>
    </row>
    <row r="8" spans="2:12" ht="15">
      <c r="B8" s="35">
        <v>0.2</v>
      </c>
      <c r="C8" s="33">
        <f>'PWM-RPM-noise'!C8</f>
        <v>715</v>
      </c>
      <c r="D8" s="40">
        <f>'PWM-RPM-noise'!D8</f>
        <v>729.1</v>
      </c>
      <c r="E8" s="33">
        <f>'PWM-RPM-noise'!E8</f>
        <v>18.9</v>
      </c>
      <c r="F8" s="13">
        <v>40</v>
      </c>
      <c r="G8" s="13">
        <v>40</v>
      </c>
      <c r="H8" s="13">
        <v>39</v>
      </c>
      <c r="I8" s="13">
        <v>35</v>
      </c>
      <c r="J8" s="26">
        <f t="shared" si="0"/>
        <v>38.5</v>
      </c>
      <c r="K8" s="8">
        <f t="shared" si="1"/>
        <v>40</v>
      </c>
      <c r="L8" s="27">
        <f>'PWM-RPM-noise'!F8</f>
        <v>0.04</v>
      </c>
    </row>
    <row r="9" spans="2:12" ht="15">
      <c r="B9" s="35">
        <v>0.3</v>
      </c>
      <c r="C9" s="33">
        <f>'PWM-RPM-noise'!C9</f>
        <v>900</v>
      </c>
      <c r="D9" s="40">
        <f>'PWM-RPM-noise'!D9</f>
        <v>914.3</v>
      </c>
      <c r="E9" s="33">
        <f>'PWM-RPM-noise'!E9</f>
        <v>19</v>
      </c>
      <c r="F9" s="13">
        <v>41</v>
      </c>
      <c r="G9" s="13">
        <v>40</v>
      </c>
      <c r="H9" s="13">
        <v>38</v>
      </c>
      <c r="I9" s="13">
        <v>35</v>
      </c>
      <c r="J9" s="26">
        <f t="shared" si="0"/>
        <v>38.5</v>
      </c>
      <c r="K9" s="8">
        <f t="shared" si="1"/>
        <v>41</v>
      </c>
      <c r="L9" s="27">
        <f>'PWM-RPM-noise'!F9</f>
        <v>0.05</v>
      </c>
    </row>
    <row r="10" spans="2:12" ht="15">
      <c r="B10" s="35">
        <v>0.4</v>
      </c>
      <c r="C10" s="33">
        <f>'PWM-RPM-noise'!C10</f>
        <v>1131</v>
      </c>
      <c r="D10" s="40">
        <f>'PWM-RPM-noise'!D10</f>
        <v>1150.3</v>
      </c>
      <c r="E10" s="33">
        <f>'PWM-RPM-noise'!E10</f>
        <v>19.8</v>
      </c>
      <c r="F10" s="13">
        <v>38</v>
      </c>
      <c r="G10" s="13">
        <v>39</v>
      </c>
      <c r="H10" s="13">
        <v>37</v>
      </c>
      <c r="I10" s="13">
        <v>43</v>
      </c>
      <c r="J10" s="26">
        <f t="shared" si="0"/>
        <v>39.25</v>
      </c>
      <c r="K10" s="8">
        <f t="shared" si="1"/>
        <v>43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1355</v>
      </c>
      <c r="D11" s="40">
        <f>'PWM-RPM-noise'!D11</f>
        <v>1381.4</v>
      </c>
      <c r="E11" s="33">
        <f>'PWM-RPM-noise'!E11</f>
        <v>20.4</v>
      </c>
      <c r="F11" s="13">
        <v>37</v>
      </c>
      <c r="G11" s="13">
        <v>38</v>
      </c>
      <c r="H11" s="13">
        <v>36</v>
      </c>
      <c r="I11" s="13">
        <v>35</v>
      </c>
      <c r="J11" s="26">
        <f t="shared" si="0"/>
        <v>36.5</v>
      </c>
      <c r="K11" s="8">
        <f t="shared" si="1"/>
        <v>38</v>
      </c>
      <c r="L11" s="27">
        <f>'PWM-RPM-noise'!F11</f>
        <v>0.07</v>
      </c>
    </row>
    <row r="12" spans="2:12" ht="15">
      <c r="B12" s="35">
        <v>0.6</v>
      </c>
      <c r="C12" s="33">
        <f>'PWM-RPM-noise'!C12</f>
        <v>1618</v>
      </c>
      <c r="D12" s="40">
        <f>'PWM-RPM-noise'!D12</f>
        <v>1612.3</v>
      </c>
      <c r="E12" s="33">
        <f>'PWM-RPM-noise'!E12</f>
        <v>27.5</v>
      </c>
      <c r="F12" s="13">
        <v>36</v>
      </c>
      <c r="G12" s="13">
        <v>37</v>
      </c>
      <c r="H12" s="13">
        <v>35</v>
      </c>
      <c r="I12" s="13">
        <v>35</v>
      </c>
      <c r="J12" s="26">
        <f t="shared" si="0"/>
        <v>35.75</v>
      </c>
      <c r="K12" s="8">
        <f t="shared" si="1"/>
        <v>37</v>
      </c>
      <c r="L12" s="27">
        <f>'PWM-RPM-noise'!F12</f>
        <v>0.09</v>
      </c>
    </row>
    <row r="13" spans="2:12" ht="15">
      <c r="B13" s="35">
        <v>0.7</v>
      </c>
      <c r="C13" s="33">
        <f>'PWM-RPM-noise'!C13</f>
        <v>1834</v>
      </c>
      <c r="D13" s="40">
        <f>'PWM-RPM-noise'!D13</f>
        <v>1833.2</v>
      </c>
      <c r="E13" s="33">
        <f>'PWM-RPM-noise'!E13</f>
        <v>31.4</v>
      </c>
      <c r="F13" s="13">
        <v>35</v>
      </c>
      <c r="G13" s="13">
        <v>36</v>
      </c>
      <c r="H13" s="13">
        <v>34</v>
      </c>
      <c r="I13" s="13">
        <v>34</v>
      </c>
      <c r="J13" s="26">
        <f t="shared" si="0"/>
        <v>34.75</v>
      </c>
      <c r="K13" s="8">
        <f t="shared" si="1"/>
        <v>36</v>
      </c>
      <c r="L13" s="27">
        <f>'PWM-RPM-noise'!F13</f>
        <v>0.11</v>
      </c>
    </row>
    <row r="14" spans="2:12" ht="15">
      <c r="B14" s="35">
        <v>0.8</v>
      </c>
      <c r="C14" s="33">
        <f>'PWM-RPM-noise'!C14</f>
        <v>1985</v>
      </c>
      <c r="D14" s="40">
        <f>'PWM-RPM-noise'!D14</f>
        <v>1991.8</v>
      </c>
      <c r="E14" s="33">
        <f>'PWM-RPM-noise'!E14</f>
        <v>32.9</v>
      </c>
      <c r="F14" s="13">
        <v>34</v>
      </c>
      <c r="G14" s="13">
        <v>37</v>
      </c>
      <c r="H14" s="13">
        <v>34</v>
      </c>
      <c r="I14" s="13">
        <v>34</v>
      </c>
      <c r="J14" s="26">
        <f t="shared" si="0"/>
        <v>34.75</v>
      </c>
      <c r="K14" s="8">
        <f t="shared" si="1"/>
        <v>37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2045</v>
      </c>
      <c r="D15" s="40">
        <f>'PWM-RPM-noise'!D15</f>
        <v>2067.1</v>
      </c>
      <c r="E15" s="33">
        <f>'PWM-RPM-noise'!E15</f>
        <v>37.7</v>
      </c>
      <c r="F15" s="13">
        <v>33</v>
      </c>
      <c r="G15" s="13">
        <v>35</v>
      </c>
      <c r="H15" s="13">
        <v>35</v>
      </c>
      <c r="I15" s="13">
        <v>33</v>
      </c>
      <c r="J15" s="26">
        <f t="shared" si="0"/>
        <v>34</v>
      </c>
      <c r="K15" s="8">
        <f t="shared" si="1"/>
        <v>35</v>
      </c>
      <c r="L15" s="27">
        <f>'PWM-RPM-noise'!F15</f>
        <v>0.17</v>
      </c>
    </row>
    <row r="16" spans="2:12" ht="15.75" thickBot="1">
      <c r="B16" s="36">
        <v>1</v>
      </c>
      <c r="C16" s="34">
        <f>'PWM-RPM-noise'!C16</f>
        <v>2391</v>
      </c>
      <c r="D16" s="41">
        <f>'PWM-RPM-noise'!D16</f>
        <v>2336</v>
      </c>
      <c r="E16" s="34">
        <f>'PWM-RPM-noise'!E16</f>
        <v>38.8</v>
      </c>
      <c r="F16" s="14">
        <v>33</v>
      </c>
      <c r="G16" s="14">
        <v>35</v>
      </c>
      <c r="H16" s="14">
        <v>36</v>
      </c>
      <c r="I16" s="14">
        <v>32</v>
      </c>
      <c r="J16" s="28">
        <f t="shared" si="0"/>
        <v>34</v>
      </c>
      <c r="K16" s="11">
        <f t="shared" si="1"/>
        <v>36</v>
      </c>
      <c r="L16" s="29">
        <f>'PWM-RPM-noise'!F16</f>
        <v>0.18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4" t="s">
        <v>11</v>
      </c>
    </row>
    <row r="21" spans="2:12" ht="15">
      <c r="B21" s="19">
        <f>'PWM-RPM-noise'!B21</f>
        <v>1</v>
      </c>
      <c r="C21" s="25">
        <f>'PWM-RPM-noise'!C21</f>
        <v>0</v>
      </c>
      <c r="D21" s="25">
        <f>'PWM-RPM-noise'!D21</f>
        <v>0</v>
      </c>
      <c r="E21" s="25">
        <f>'PWM-RPM-noise'!E21</f>
        <v>0</v>
      </c>
      <c r="F21" s="25"/>
      <c r="G21" s="25"/>
      <c r="H21" s="25"/>
      <c r="I21" s="25"/>
      <c r="J21" s="30" t="e">
        <f>GEOMEAN(F21:I21)</f>
        <v>#NUM!</v>
      </c>
      <c r="K21" s="25">
        <f>MAX(F21:I21)</f>
        <v>0</v>
      </c>
      <c r="L21" s="31">
        <f>'PWM-RPM-noise'!F21</f>
        <v>0</v>
      </c>
    </row>
    <row r="22" spans="2:12" ht="15">
      <c r="B22" s="7">
        <f>'PWM-RPM-noise'!B22</f>
        <v>2</v>
      </c>
      <c r="C22" s="8">
        <f>'PWM-RPM-noise'!C22</f>
        <v>268</v>
      </c>
      <c r="D22" s="8">
        <f>'PWM-RPM-noise'!D22</f>
        <v>352.3</v>
      </c>
      <c r="E22" s="8">
        <f>'PWM-RPM-noise'!E22</f>
        <v>18.2</v>
      </c>
      <c r="F22" s="8">
        <v>80</v>
      </c>
      <c r="G22" s="8">
        <v>79</v>
      </c>
      <c r="H22" s="8">
        <v>79</v>
      </c>
      <c r="I22" s="8">
        <v>79</v>
      </c>
      <c r="J22" s="26">
        <f>GEOMEAN(F22:I22)</f>
        <v>79.24882197821721</v>
      </c>
      <c r="K22" s="8">
        <f aca="true" t="shared" si="2" ref="K22:K32">MAX(F22:I22)</f>
        <v>80</v>
      </c>
      <c r="L22" s="27">
        <f>'PWM-RPM-noise'!F22</f>
        <v>0.02</v>
      </c>
    </row>
    <row r="23" spans="2:12" ht="15">
      <c r="B23" s="7">
        <f>'PWM-RPM-noise'!B23</f>
        <v>3</v>
      </c>
      <c r="C23" s="8">
        <f>'PWM-RPM-noise'!C23</f>
        <v>500</v>
      </c>
      <c r="D23" s="8">
        <f>'PWM-RPM-noise'!D23</f>
        <v>508.1</v>
      </c>
      <c r="E23" s="8">
        <f>'PWM-RPM-noise'!E23</f>
        <v>18.9</v>
      </c>
      <c r="F23" s="8">
        <v>74</v>
      </c>
      <c r="G23" s="8">
        <v>72</v>
      </c>
      <c r="H23" s="8">
        <v>73</v>
      </c>
      <c r="I23" s="8">
        <v>73</v>
      </c>
      <c r="J23" s="26">
        <f>GEOMEAN(F23:I23)</f>
        <v>72.99657510144733</v>
      </c>
      <c r="K23" s="8">
        <f t="shared" si="2"/>
        <v>74</v>
      </c>
      <c r="L23" s="27">
        <f>'PWM-RPM-noise'!F23</f>
        <v>0.05</v>
      </c>
    </row>
    <row r="24" spans="2:12" ht="15">
      <c r="B24" s="7">
        <f>'PWM-RPM-noise'!B24</f>
        <v>4</v>
      </c>
      <c r="C24" s="8">
        <f>'PWM-RPM-noise'!C24</f>
        <v>614</v>
      </c>
      <c r="D24" s="38">
        <f>'PWM-RPM-noise'!D24</f>
        <v>625.3</v>
      </c>
      <c r="E24" s="8">
        <f>'PWM-RPM-noise'!E24</f>
        <v>19.2</v>
      </c>
      <c r="F24" s="8">
        <v>66</v>
      </c>
      <c r="G24" s="8">
        <v>64</v>
      </c>
      <c r="H24" s="8">
        <v>65</v>
      </c>
      <c r="I24" s="8">
        <v>62</v>
      </c>
      <c r="J24" s="26">
        <f aca="true" t="shared" si="3" ref="J24:J32">AVERAGE(F24:I24)</f>
        <v>64.25</v>
      </c>
      <c r="K24" s="8">
        <f t="shared" si="2"/>
        <v>66</v>
      </c>
      <c r="L24" s="27">
        <f>'PWM-RPM-noise'!F24</f>
        <v>0.07</v>
      </c>
    </row>
    <row r="25" spans="2:12" ht="15">
      <c r="B25" s="7">
        <f>'PWM-RPM-noise'!B25</f>
        <v>5</v>
      </c>
      <c r="C25" s="8">
        <f>'PWM-RPM-noise'!C25</f>
        <v>828</v>
      </c>
      <c r="D25" s="38">
        <f>'PWM-RPM-noise'!D25</f>
        <v>842.1</v>
      </c>
      <c r="E25" s="8">
        <f>'PWM-RPM-noise'!E25</f>
        <v>19.4</v>
      </c>
      <c r="F25" s="8">
        <v>37</v>
      </c>
      <c r="G25" s="8">
        <v>38</v>
      </c>
      <c r="H25" s="8">
        <v>39</v>
      </c>
      <c r="I25" s="8">
        <v>35</v>
      </c>
      <c r="J25" s="26">
        <f t="shared" si="3"/>
        <v>37.25</v>
      </c>
      <c r="K25" s="8">
        <f t="shared" si="2"/>
        <v>39</v>
      </c>
      <c r="L25" s="27">
        <f>'PWM-RPM-noise'!F25</f>
        <v>0.08</v>
      </c>
    </row>
    <row r="26" spans="2:12" ht="15">
      <c r="B26" s="7">
        <f>'PWM-RPM-noise'!B26</f>
        <v>6</v>
      </c>
      <c r="C26" s="8">
        <f>'PWM-RPM-noise'!C26</f>
        <v>1012</v>
      </c>
      <c r="D26" s="38">
        <f>'PWM-RPM-noise'!D26</f>
        <v>1031.1</v>
      </c>
      <c r="E26" s="8">
        <f>'PWM-RPM-noise'!E26</f>
        <v>20.6</v>
      </c>
      <c r="F26" s="8">
        <v>35</v>
      </c>
      <c r="G26" s="8">
        <v>37</v>
      </c>
      <c r="H26" s="8">
        <v>34</v>
      </c>
      <c r="I26" s="8">
        <v>35</v>
      </c>
      <c r="J26" s="26">
        <f t="shared" si="3"/>
        <v>35.25</v>
      </c>
      <c r="K26" s="8">
        <f t="shared" si="2"/>
        <v>37</v>
      </c>
      <c r="L26" s="27">
        <f>'PWM-RPM-noise'!F26</f>
        <v>0.09</v>
      </c>
    </row>
    <row r="27" spans="2:12" ht="15">
      <c r="B27" s="7">
        <f>'PWM-RPM-noise'!B27</f>
        <v>7</v>
      </c>
      <c r="C27" s="8">
        <f>'PWM-RPM-noise'!C27</f>
        <v>1221</v>
      </c>
      <c r="D27" s="38">
        <f>'PWM-RPM-noise'!D27</f>
        <v>1245.3</v>
      </c>
      <c r="E27" s="8">
        <f>'PWM-RPM-noise'!E27</f>
        <v>22.6</v>
      </c>
      <c r="F27" s="13">
        <v>37</v>
      </c>
      <c r="G27" s="13">
        <v>36</v>
      </c>
      <c r="H27" s="13">
        <v>34</v>
      </c>
      <c r="I27" s="13">
        <v>35</v>
      </c>
      <c r="J27" s="26">
        <f t="shared" si="3"/>
        <v>35.5</v>
      </c>
      <c r="K27" s="8">
        <f t="shared" si="2"/>
        <v>37</v>
      </c>
      <c r="L27" s="27">
        <f>'PWM-RPM-noise'!F27</f>
        <v>0.11</v>
      </c>
    </row>
    <row r="28" spans="2:12" ht="15">
      <c r="B28" s="7">
        <f>'PWM-RPM-noise'!B28</f>
        <v>8</v>
      </c>
      <c r="C28" s="8">
        <f>'PWM-RPM-noise'!C28</f>
        <v>1402</v>
      </c>
      <c r="D28" s="38">
        <f>'PWM-RPM-noise'!D28</f>
        <v>1412.5</v>
      </c>
      <c r="E28" s="8">
        <f>'PWM-RPM-noise'!E28</f>
        <v>24.3</v>
      </c>
      <c r="F28" s="13">
        <v>35</v>
      </c>
      <c r="G28" s="13">
        <v>36</v>
      </c>
      <c r="H28" s="13">
        <v>34</v>
      </c>
      <c r="I28" s="13">
        <v>34</v>
      </c>
      <c r="J28" s="26">
        <f t="shared" si="3"/>
        <v>34.75</v>
      </c>
      <c r="K28" s="8">
        <f t="shared" si="2"/>
        <v>36</v>
      </c>
      <c r="L28" s="27">
        <f>'PWM-RPM-noise'!F28</f>
        <v>0.12</v>
      </c>
    </row>
    <row r="29" spans="2:12" ht="15">
      <c r="B29" s="7">
        <f>'PWM-RPM-noise'!B29</f>
        <v>9</v>
      </c>
      <c r="C29" s="8">
        <f>'PWM-RPM-noise'!C29</f>
        <v>1675</v>
      </c>
      <c r="D29" s="38">
        <f>'PWM-RPM-noise'!D29</f>
        <v>1706.1</v>
      </c>
      <c r="E29" s="8">
        <f>'PWM-RPM-noise'!E29</f>
        <v>32.9</v>
      </c>
      <c r="F29" s="13">
        <v>34</v>
      </c>
      <c r="G29" s="13">
        <v>36</v>
      </c>
      <c r="H29" s="13">
        <v>34</v>
      </c>
      <c r="I29" s="13">
        <v>33</v>
      </c>
      <c r="J29" s="26">
        <f t="shared" si="3"/>
        <v>34.25</v>
      </c>
      <c r="K29" s="8">
        <f t="shared" si="2"/>
        <v>36</v>
      </c>
      <c r="L29" s="27">
        <f>'PWM-RPM-noise'!F29</f>
        <v>0.14</v>
      </c>
    </row>
    <row r="30" spans="2:12" ht="15">
      <c r="B30" s="7">
        <f>'PWM-RPM-noise'!B30</f>
        <v>10</v>
      </c>
      <c r="C30" s="8">
        <f>'PWM-RPM-noise'!C30</f>
        <v>2045</v>
      </c>
      <c r="D30" s="38">
        <f>'PWM-RPM-noise'!D30</f>
        <v>2056.4</v>
      </c>
      <c r="E30" s="8">
        <f>'PWM-RPM-noise'!E30</f>
        <v>38.5</v>
      </c>
      <c r="F30" s="13">
        <v>35</v>
      </c>
      <c r="G30" s="13">
        <v>35</v>
      </c>
      <c r="H30" s="13">
        <v>33</v>
      </c>
      <c r="I30" s="13">
        <v>39</v>
      </c>
      <c r="J30" s="26">
        <f t="shared" si="3"/>
        <v>35.5</v>
      </c>
      <c r="K30" s="8">
        <f t="shared" si="2"/>
        <v>39</v>
      </c>
      <c r="L30" s="27">
        <f>'PWM-RPM-noise'!F30</f>
        <v>0.17</v>
      </c>
    </row>
    <row r="31" spans="2:12" ht="15">
      <c r="B31" s="7">
        <f>'PWM-RPM-noise'!B31</f>
        <v>11</v>
      </c>
      <c r="C31" s="8">
        <f>'PWM-RPM-noise'!C31</f>
        <v>2129</v>
      </c>
      <c r="D31" s="38">
        <f>'PWM-RPM-noise'!D31</f>
        <v>2165.3</v>
      </c>
      <c r="E31" s="8">
        <f>'PWM-RPM-noise'!E31</f>
        <v>38.8</v>
      </c>
      <c r="F31" s="13">
        <v>34</v>
      </c>
      <c r="G31" s="13">
        <v>36</v>
      </c>
      <c r="H31" s="13">
        <v>32</v>
      </c>
      <c r="I31" s="13">
        <v>32</v>
      </c>
      <c r="J31" s="26">
        <f t="shared" si="3"/>
        <v>33.5</v>
      </c>
      <c r="K31" s="8">
        <f t="shared" si="2"/>
        <v>36</v>
      </c>
      <c r="L31" s="27">
        <f>'PWM-RPM-noise'!F31</f>
        <v>0.18</v>
      </c>
    </row>
    <row r="32" spans="2:12" ht="15.75" thickBot="1">
      <c r="B32" s="10">
        <f>'PWM-RPM-noise'!B32</f>
        <v>12</v>
      </c>
      <c r="C32" s="11">
        <f>'PWM-RPM-noise'!C32</f>
        <v>2296</v>
      </c>
      <c r="D32" s="39">
        <f>'PWM-RPM-noise'!D32</f>
        <v>2347.7</v>
      </c>
      <c r="E32" s="11">
        <f>'PWM-RPM-noise'!E32</f>
        <v>38.9</v>
      </c>
      <c r="F32" s="14">
        <v>34</v>
      </c>
      <c r="G32" s="14">
        <v>35</v>
      </c>
      <c r="H32" s="14">
        <v>31</v>
      </c>
      <c r="I32" s="14">
        <v>33</v>
      </c>
      <c r="J32" s="28">
        <f t="shared" si="3"/>
        <v>33.25</v>
      </c>
      <c r="K32" s="11">
        <f t="shared" si="2"/>
        <v>35</v>
      </c>
      <c r="L32" s="29">
        <f>'PWM-RPM-noise'!F32</f>
        <v>0.18</v>
      </c>
    </row>
    <row r="34" spans="2:7" ht="15">
      <c r="B34" t="s">
        <v>16</v>
      </c>
      <c r="G34" t="s">
        <v>17</v>
      </c>
    </row>
    <row r="38" ht="15">
      <c r="M38" s="46"/>
    </row>
    <row r="39" ht="15">
      <c r="M39" s="46"/>
    </row>
    <row r="40" ht="15">
      <c r="M40" s="46"/>
    </row>
    <row r="60" spans="2:7" ht="15">
      <c r="B60" t="s">
        <v>18</v>
      </c>
      <c r="G60" t="s">
        <v>19</v>
      </c>
    </row>
    <row r="89" spans="2:7" ht="15">
      <c r="B89" t="s">
        <v>22</v>
      </c>
      <c r="G89" t="s">
        <v>23</v>
      </c>
    </row>
    <row r="119" spans="2:7" ht="15">
      <c r="B119" t="s">
        <v>24</v>
      </c>
      <c r="G119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70" zoomScaleNormal="70" zoomScalePageLayoutView="0" workbookViewId="0" topLeftCell="A25">
      <selection activeCell="Q38" sqref="Q38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5" t="s">
        <v>9</v>
      </c>
      <c r="C2" s="55"/>
      <c r="G2" s="53"/>
      <c r="H2" s="53"/>
      <c r="I2" s="53"/>
      <c r="J2" s="53"/>
      <c r="K2" s="53"/>
      <c r="L2" s="53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3" t="s">
        <v>11</v>
      </c>
    </row>
    <row r="6" spans="2:12" ht="15">
      <c r="B6" s="37">
        <v>0</v>
      </c>
      <c r="C6" s="32">
        <f>'PWM-RPM-noise'!C6</f>
        <v>717</v>
      </c>
      <c r="D6" s="40">
        <f>'PWM-RPM-noise'!D6</f>
        <v>727.3</v>
      </c>
      <c r="E6" s="32">
        <f>'PWM-RPM-noise'!E6</f>
        <v>18.9</v>
      </c>
      <c r="F6" s="21">
        <v>71</v>
      </c>
      <c r="G6" s="21">
        <v>68</v>
      </c>
      <c r="H6" s="21">
        <v>69</v>
      </c>
      <c r="I6" s="21">
        <v>70</v>
      </c>
      <c r="J6" s="30">
        <f>AVERAGE(F6:I6)</f>
        <v>69.5</v>
      </c>
      <c r="K6" s="25">
        <f>MAX(F6:I6)</f>
        <v>71</v>
      </c>
      <c r="L6" s="31">
        <f>'PWM-RPM-noise'!F6</f>
        <v>0.04</v>
      </c>
    </row>
    <row r="7" spans="2:12" ht="15">
      <c r="B7" s="35">
        <v>0.1</v>
      </c>
      <c r="C7" s="33">
        <f>'PWM-RPM-noise'!C7</f>
        <v>713</v>
      </c>
      <c r="D7" s="40">
        <f>'PWM-RPM-noise'!D7</f>
        <v>729.1</v>
      </c>
      <c r="E7" s="33">
        <f>'PWM-RPM-noise'!E7</f>
        <v>18.9</v>
      </c>
      <c r="F7" s="8">
        <v>72</v>
      </c>
      <c r="G7" s="8">
        <v>68</v>
      </c>
      <c r="H7" s="8">
        <v>68</v>
      </c>
      <c r="I7" s="8">
        <v>69</v>
      </c>
      <c r="J7" s="26">
        <f>AVERAGE(F7:I7)</f>
        <v>69.25</v>
      </c>
      <c r="K7" s="8">
        <f aca="true" t="shared" si="0" ref="K7:K16">MAX(F7:I7)</f>
        <v>72</v>
      </c>
      <c r="L7" s="27">
        <f>'PWM-RPM-noise'!F7</f>
        <v>0.04</v>
      </c>
    </row>
    <row r="8" spans="2:12" ht="15">
      <c r="B8" s="35">
        <v>0.2</v>
      </c>
      <c r="C8" s="33">
        <f>'PWM-RPM-noise'!C8</f>
        <v>715</v>
      </c>
      <c r="D8" s="40">
        <f>'PWM-RPM-noise'!D8</f>
        <v>729.1</v>
      </c>
      <c r="E8" s="33">
        <f>'PWM-RPM-noise'!E8</f>
        <v>18.9</v>
      </c>
      <c r="F8" s="8">
        <v>72</v>
      </c>
      <c r="G8" s="8">
        <v>68</v>
      </c>
      <c r="H8" s="8">
        <v>69</v>
      </c>
      <c r="I8" s="8">
        <v>70</v>
      </c>
      <c r="J8" s="26">
        <f aca="true" t="shared" si="1" ref="J8:J16">AVERAGE(F8:I8)</f>
        <v>69.75</v>
      </c>
      <c r="K8" s="8">
        <f t="shared" si="0"/>
        <v>72</v>
      </c>
      <c r="L8" s="27">
        <f>'PWM-RPM-noise'!F8</f>
        <v>0.04</v>
      </c>
    </row>
    <row r="9" spans="2:12" ht="15">
      <c r="B9" s="35">
        <v>0.3</v>
      </c>
      <c r="C9" s="33">
        <f>'PWM-RPM-noise'!C9</f>
        <v>900</v>
      </c>
      <c r="D9" s="40">
        <f>'PWM-RPM-noise'!D9</f>
        <v>914.3</v>
      </c>
      <c r="E9" s="33">
        <f>'PWM-RPM-noise'!E9</f>
        <v>19</v>
      </c>
      <c r="F9" s="8">
        <v>71</v>
      </c>
      <c r="G9" s="8">
        <v>67</v>
      </c>
      <c r="H9" s="8">
        <v>68</v>
      </c>
      <c r="I9" s="8">
        <v>69</v>
      </c>
      <c r="J9" s="26">
        <f t="shared" si="1"/>
        <v>68.75</v>
      </c>
      <c r="K9" s="8">
        <f t="shared" si="0"/>
        <v>71</v>
      </c>
      <c r="L9" s="27">
        <f>'PWM-RPM-noise'!F9</f>
        <v>0.05</v>
      </c>
    </row>
    <row r="10" spans="2:12" ht="15">
      <c r="B10" s="35">
        <v>0.4</v>
      </c>
      <c r="C10" s="33">
        <f>'PWM-RPM-noise'!C10</f>
        <v>1131</v>
      </c>
      <c r="D10" s="40">
        <f>'PWM-RPM-noise'!D10</f>
        <v>1150.3</v>
      </c>
      <c r="E10" s="33">
        <f>'PWM-RPM-noise'!E10</f>
        <v>19.8</v>
      </c>
      <c r="F10" s="8">
        <v>67</v>
      </c>
      <c r="G10" s="8">
        <v>62</v>
      </c>
      <c r="H10" s="8">
        <v>62</v>
      </c>
      <c r="I10" s="8">
        <v>63</v>
      </c>
      <c r="J10" s="26">
        <f t="shared" si="1"/>
        <v>63.5</v>
      </c>
      <c r="K10" s="8">
        <f t="shared" si="0"/>
        <v>67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1355</v>
      </c>
      <c r="D11" s="40">
        <f>'PWM-RPM-noise'!D11</f>
        <v>1381.4</v>
      </c>
      <c r="E11" s="33">
        <f>'PWM-RPM-noise'!E11</f>
        <v>20.4</v>
      </c>
      <c r="F11" s="13">
        <v>66</v>
      </c>
      <c r="G11" s="13">
        <v>61</v>
      </c>
      <c r="H11" s="13">
        <v>61</v>
      </c>
      <c r="I11" s="13">
        <v>61</v>
      </c>
      <c r="J11" s="26">
        <f t="shared" si="1"/>
        <v>62.25</v>
      </c>
      <c r="K11" s="8">
        <f t="shared" si="0"/>
        <v>66</v>
      </c>
      <c r="L11" s="27">
        <f>'PWM-RPM-noise'!F11</f>
        <v>0.07</v>
      </c>
    </row>
    <row r="12" spans="2:12" ht="15">
      <c r="B12" s="35">
        <v>0.6</v>
      </c>
      <c r="C12" s="33">
        <f>'PWM-RPM-noise'!C12</f>
        <v>1618</v>
      </c>
      <c r="D12" s="40">
        <f>'PWM-RPM-noise'!D12</f>
        <v>1612.3</v>
      </c>
      <c r="E12" s="33">
        <f>'PWM-RPM-noise'!E12</f>
        <v>27.5</v>
      </c>
      <c r="F12" s="13">
        <v>63</v>
      </c>
      <c r="G12" s="13">
        <v>60</v>
      </c>
      <c r="H12" s="13">
        <v>59</v>
      </c>
      <c r="I12" s="13">
        <v>59</v>
      </c>
      <c r="J12" s="26">
        <f t="shared" si="1"/>
        <v>60.25</v>
      </c>
      <c r="K12" s="8">
        <f t="shared" si="0"/>
        <v>63</v>
      </c>
      <c r="L12" s="27">
        <f>'PWM-RPM-noise'!F12</f>
        <v>0.09</v>
      </c>
    </row>
    <row r="13" spans="2:12" ht="15">
      <c r="B13" s="35">
        <v>0.7</v>
      </c>
      <c r="C13" s="33">
        <f>'PWM-RPM-noise'!C13</f>
        <v>1834</v>
      </c>
      <c r="D13" s="40">
        <f>'PWM-RPM-noise'!D13</f>
        <v>1833.2</v>
      </c>
      <c r="E13" s="33">
        <f>'PWM-RPM-noise'!E13</f>
        <v>31.4</v>
      </c>
      <c r="F13" s="13">
        <v>62</v>
      </c>
      <c r="G13" s="13">
        <v>60</v>
      </c>
      <c r="H13" s="13">
        <v>59</v>
      </c>
      <c r="I13" s="13">
        <v>58</v>
      </c>
      <c r="J13" s="26">
        <f t="shared" si="1"/>
        <v>59.75</v>
      </c>
      <c r="K13" s="8">
        <f t="shared" si="0"/>
        <v>62</v>
      </c>
      <c r="L13" s="27">
        <f>'PWM-RPM-noise'!F13</f>
        <v>0.11</v>
      </c>
    </row>
    <row r="14" spans="2:12" ht="15">
      <c r="B14" s="35">
        <v>0.8</v>
      </c>
      <c r="C14" s="33">
        <f>'PWM-RPM-noise'!C14</f>
        <v>1985</v>
      </c>
      <c r="D14" s="40">
        <f>'PWM-RPM-noise'!D14</f>
        <v>1991.8</v>
      </c>
      <c r="E14" s="33">
        <f>'PWM-RPM-noise'!E14</f>
        <v>32.9</v>
      </c>
      <c r="F14" s="13">
        <v>62</v>
      </c>
      <c r="G14" s="13">
        <v>59</v>
      </c>
      <c r="H14" s="13">
        <v>58</v>
      </c>
      <c r="I14" s="13">
        <v>57</v>
      </c>
      <c r="J14" s="26">
        <f t="shared" si="1"/>
        <v>59</v>
      </c>
      <c r="K14" s="8">
        <f t="shared" si="0"/>
        <v>62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2045</v>
      </c>
      <c r="D15" s="40">
        <f>'PWM-RPM-noise'!D15</f>
        <v>2067.1</v>
      </c>
      <c r="E15" s="33">
        <f>'PWM-RPM-noise'!E15</f>
        <v>37.7</v>
      </c>
      <c r="F15" s="13">
        <v>61</v>
      </c>
      <c r="G15" s="13">
        <v>57</v>
      </c>
      <c r="H15" s="13">
        <v>57</v>
      </c>
      <c r="I15" s="13">
        <v>56</v>
      </c>
      <c r="J15" s="26">
        <f t="shared" si="1"/>
        <v>57.75</v>
      </c>
      <c r="K15" s="8">
        <f t="shared" si="0"/>
        <v>61</v>
      </c>
      <c r="L15" s="27">
        <f>'PWM-RPM-noise'!F15</f>
        <v>0.17</v>
      </c>
    </row>
    <row r="16" spans="2:12" ht="15.75" thickBot="1">
      <c r="B16" s="36">
        <v>1</v>
      </c>
      <c r="C16" s="34">
        <f>'PWM-RPM-noise'!C16</f>
        <v>2391</v>
      </c>
      <c r="D16" s="41">
        <f>'PWM-RPM-noise'!D16</f>
        <v>2336</v>
      </c>
      <c r="E16" s="34">
        <f>'PWM-RPM-noise'!E16</f>
        <v>38.8</v>
      </c>
      <c r="F16" s="14">
        <v>62</v>
      </c>
      <c r="G16" s="14">
        <v>58</v>
      </c>
      <c r="H16" s="14">
        <v>55</v>
      </c>
      <c r="I16" s="14">
        <v>55</v>
      </c>
      <c r="J16" s="28">
        <f t="shared" si="1"/>
        <v>57.5</v>
      </c>
      <c r="K16" s="11">
        <f t="shared" si="0"/>
        <v>62</v>
      </c>
      <c r="L16" s="29">
        <f>'PWM-RPM-noise'!F16</f>
        <v>0.18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17" t="s">
        <v>1</v>
      </c>
      <c r="D19" s="17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4" t="s">
        <v>11</v>
      </c>
      <c r="M19" s="18"/>
      <c r="N19" s="18"/>
      <c r="O19" s="18"/>
    </row>
    <row r="20" spans="2:15" ht="15">
      <c r="B20" s="19">
        <f>'PWM-RPM-noise'!B21</f>
        <v>1</v>
      </c>
      <c r="C20" s="25">
        <f>'PWM-RPM-noise'!C21</f>
        <v>0</v>
      </c>
      <c r="D20" s="25">
        <f>'PWM-RPM-noise'!D21</f>
        <v>0</v>
      </c>
      <c r="E20" s="25">
        <f>'PWM-RPM-noise'!E21</f>
        <v>0</v>
      </c>
      <c r="F20" s="25"/>
      <c r="G20" s="25"/>
      <c r="H20" s="25"/>
      <c r="I20" s="25"/>
      <c r="J20" s="30" t="e">
        <f>GEOMEAN(F20:I20)</f>
        <v>#NUM!</v>
      </c>
      <c r="K20" s="25">
        <f aca="true" t="shared" si="2" ref="K20:K30">MAX(F20:I20)</f>
        <v>0</v>
      </c>
      <c r="L20" s="31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268</v>
      </c>
      <c r="D21" s="8">
        <f>'PWM-RPM-noise'!D22</f>
        <v>352.3</v>
      </c>
      <c r="E21" s="8">
        <f>'PWM-RPM-noise'!E22</f>
        <v>18.2</v>
      </c>
      <c r="F21" s="56" t="s">
        <v>30</v>
      </c>
      <c r="G21" s="56"/>
      <c r="H21" s="56"/>
      <c r="I21" s="56"/>
      <c r="J21" s="26" t="e">
        <f>GEOMEAN(F21:I21)</f>
        <v>#NUM!</v>
      </c>
      <c r="K21" s="8">
        <f t="shared" si="2"/>
        <v>0</v>
      </c>
      <c r="L21" s="27">
        <f>'PWM-RPM-noise'!F22</f>
        <v>0.02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500</v>
      </c>
      <c r="D22" s="8">
        <f>'PWM-RPM-noise'!D23</f>
        <v>508.1</v>
      </c>
      <c r="E22" s="8">
        <f>'PWM-RPM-noise'!E23</f>
        <v>18.9</v>
      </c>
      <c r="F22" s="56"/>
      <c r="G22" s="56"/>
      <c r="H22" s="56"/>
      <c r="I22" s="56"/>
      <c r="J22" s="26" t="e">
        <f>GEOMEAN(F22:I22)</f>
        <v>#NUM!</v>
      </c>
      <c r="K22" s="8">
        <f t="shared" si="2"/>
        <v>0</v>
      </c>
      <c r="L22" s="27">
        <f>'PWM-RPM-noise'!F23</f>
        <v>0.05</v>
      </c>
      <c r="M22" s="18"/>
      <c r="N22" s="18"/>
      <c r="O22" s="18"/>
    </row>
    <row r="23" spans="2:15" ht="15">
      <c r="B23" s="7">
        <f>'PWM-RPM-noise'!B24</f>
        <v>4</v>
      </c>
      <c r="C23" s="8">
        <f>'PWM-RPM-noise'!C24</f>
        <v>614</v>
      </c>
      <c r="D23" s="38">
        <f>'PWM-RPM-noise'!D24</f>
        <v>625.3</v>
      </c>
      <c r="E23" s="8">
        <f>'PWM-RPM-noise'!E24</f>
        <v>19.2</v>
      </c>
      <c r="F23" s="56"/>
      <c r="G23" s="56"/>
      <c r="H23" s="56"/>
      <c r="I23" s="56"/>
      <c r="J23" s="26" t="e">
        <f>AVERAGE(F23:I23)</f>
        <v>#DIV/0!</v>
      </c>
      <c r="K23" s="8">
        <f t="shared" si="2"/>
        <v>0</v>
      </c>
      <c r="L23" s="27">
        <f>'PWM-RPM-noise'!F24</f>
        <v>0.07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828</v>
      </c>
      <c r="D24" s="38">
        <f>'PWM-RPM-noise'!D25</f>
        <v>842.1</v>
      </c>
      <c r="E24" s="8">
        <f>'PWM-RPM-noise'!E25</f>
        <v>19.4</v>
      </c>
      <c r="F24" s="21">
        <v>70</v>
      </c>
      <c r="G24" s="21">
        <v>64</v>
      </c>
      <c r="H24" s="21">
        <v>64</v>
      </c>
      <c r="I24" s="21">
        <v>65</v>
      </c>
      <c r="J24" s="26">
        <f aca="true" t="shared" si="3" ref="J24:J31">AVERAGE(F24:I24)</f>
        <v>65.75</v>
      </c>
      <c r="K24" s="8">
        <f t="shared" si="2"/>
        <v>70</v>
      </c>
      <c r="L24" s="27">
        <f>'PWM-RPM-noise'!F25</f>
        <v>0.08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1012</v>
      </c>
      <c r="D25" s="38">
        <f>'PWM-RPM-noise'!D26</f>
        <v>1031.1</v>
      </c>
      <c r="E25" s="8">
        <f>'PWM-RPM-noise'!E26</f>
        <v>20.6</v>
      </c>
      <c r="F25" s="21">
        <v>68</v>
      </c>
      <c r="G25" s="21">
        <v>62</v>
      </c>
      <c r="H25" s="21">
        <v>63</v>
      </c>
      <c r="I25" s="21">
        <v>63</v>
      </c>
      <c r="J25" s="26">
        <f t="shared" si="3"/>
        <v>64</v>
      </c>
      <c r="K25" s="8">
        <f t="shared" si="2"/>
        <v>68</v>
      </c>
      <c r="L25" s="27">
        <f>'PWM-RPM-noise'!F26</f>
        <v>0.09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1221</v>
      </c>
      <c r="D26" s="38">
        <f>'PWM-RPM-noise'!D27</f>
        <v>1245.3</v>
      </c>
      <c r="E26" s="8">
        <f>'PWM-RPM-noise'!E27</f>
        <v>22.6</v>
      </c>
      <c r="F26" s="21">
        <v>64</v>
      </c>
      <c r="G26" s="21">
        <v>61</v>
      </c>
      <c r="H26" s="21">
        <v>61</v>
      </c>
      <c r="I26" s="21">
        <v>61</v>
      </c>
      <c r="J26" s="26">
        <f t="shared" si="3"/>
        <v>61.75</v>
      </c>
      <c r="K26" s="8">
        <f t="shared" si="2"/>
        <v>64</v>
      </c>
      <c r="L26" s="27">
        <f>'PWM-RPM-noise'!F27</f>
        <v>0.11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1402</v>
      </c>
      <c r="D27" s="38">
        <f>'PWM-RPM-noise'!D28</f>
        <v>1412.5</v>
      </c>
      <c r="E27" s="8">
        <f>'PWM-RPM-noise'!E28</f>
        <v>24.3</v>
      </c>
      <c r="F27" s="21">
        <v>64</v>
      </c>
      <c r="G27" s="21">
        <v>59</v>
      </c>
      <c r="H27" s="21">
        <v>59</v>
      </c>
      <c r="I27" s="21">
        <v>60</v>
      </c>
      <c r="J27" s="26">
        <f t="shared" si="3"/>
        <v>60.5</v>
      </c>
      <c r="K27" s="8">
        <f t="shared" si="2"/>
        <v>64</v>
      </c>
      <c r="L27" s="27">
        <f>'PWM-RPM-noise'!F28</f>
        <v>0.12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1675</v>
      </c>
      <c r="D28" s="38">
        <f>'PWM-RPM-noise'!D29</f>
        <v>1706.1</v>
      </c>
      <c r="E28" s="8">
        <f>'PWM-RPM-noise'!E29</f>
        <v>32.9</v>
      </c>
      <c r="F28" s="21">
        <v>62</v>
      </c>
      <c r="G28" s="21">
        <v>59</v>
      </c>
      <c r="H28" s="21">
        <v>58</v>
      </c>
      <c r="I28" s="21">
        <v>61</v>
      </c>
      <c r="J28" s="26">
        <f t="shared" si="3"/>
        <v>60</v>
      </c>
      <c r="K28" s="8">
        <f t="shared" si="2"/>
        <v>62</v>
      </c>
      <c r="L28" s="27">
        <f>'PWM-RPM-noise'!F29</f>
        <v>0.14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2045</v>
      </c>
      <c r="D29" s="38">
        <f>'PWM-RPM-noise'!D30</f>
        <v>2056.4</v>
      </c>
      <c r="E29" s="8">
        <f>'PWM-RPM-noise'!E30</f>
        <v>38.5</v>
      </c>
      <c r="F29" s="21">
        <v>59</v>
      </c>
      <c r="G29" s="21">
        <v>60</v>
      </c>
      <c r="H29" s="21">
        <v>60</v>
      </c>
      <c r="I29" s="21">
        <v>59</v>
      </c>
      <c r="J29" s="26">
        <f t="shared" si="3"/>
        <v>59.5</v>
      </c>
      <c r="K29" s="8">
        <f t="shared" si="2"/>
        <v>60</v>
      </c>
      <c r="L29" s="27">
        <f>'PWM-RPM-noise'!F30</f>
        <v>0.17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2129</v>
      </c>
      <c r="D30" s="38">
        <f>'PWM-RPM-noise'!D31</f>
        <v>2165.3</v>
      </c>
      <c r="E30" s="8">
        <f>'PWM-RPM-noise'!E31</f>
        <v>38.8</v>
      </c>
      <c r="F30" s="21">
        <v>60</v>
      </c>
      <c r="G30" s="21">
        <v>58</v>
      </c>
      <c r="H30" s="21">
        <v>56</v>
      </c>
      <c r="I30" s="21">
        <v>56</v>
      </c>
      <c r="J30" s="26">
        <f t="shared" si="3"/>
        <v>57.5</v>
      </c>
      <c r="K30" s="8">
        <f t="shared" si="2"/>
        <v>60</v>
      </c>
      <c r="L30" s="27">
        <f>'PWM-RPM-noise'!F31</f>
        <v>0.18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2296</v>
      </c>
      <c r="D31" s="39">
        <f>'PWM-RPM-noise'!D32</f>
        <v>2347.7</v>
      </c>
      <c r="E31" s="11">
        <f>'PWM-RPM-noise'!E32</f>
        <v>38.9</v>
      </c>
      <c r="F31" s="22">
        <v>60</v>
      </c>
      <c r="G31" s="22">
        <v>58</v>
      </c>
      <c r="H31" s="22">
        <v>56</v>
      </c>
      <c r="I31" s="22">
        <v>55</v>
      </c>
      <c r="J31" s="28">
        <f t="shared" si="3"/>
        <v>57.25</v>
      </c>
      <c r="K31" s="11">
        <f>MAX(F31:I31)</f>
        <v>60</v>
      </c>
      <c r="L31" s="29">
        <f>'PWM-RPM-noise'!F32</f>
        <v>0.18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3">
    <mergeCell ref="G2:L2"/>
    <mergeCell ref="B2:C2"/>
    <mergeCell ref="F21:I2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5"/>
  <sheetViews>
    <sheetView zoomScalePageLayoutView="0" workbookViewId="0" topLeftCell="A1">
      <selection activeCell="E61" sqref="E61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57" t="s">
        <v>28</v>
      </c>
      <c r="C3" s="57"/>
      <c r="D3" s="57"/>
      <c r="E3" s="57"/>
      <c r="F3" s="57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3" t="s">
        <v>11</v>
      </c>
    </row>
    <row r="6" spans="2:6" ht="15">
      <c r="B6" s="37">
        <v>0</v>
      </c>
      <c r="C6" s="32">
        <v>717</v>
      </c>
      <c r="D6" s="50">
        <v>727.3</v>
      </c>
      <c r="E6" s="32">
        <v>18.9</v>
      </c>
      <c r="F6" s="31">
        <v>0.04</v>
      </c>
    </row>
    <row r="7" spans="2:6" ht="15">
      <c r="B7" s="35">
        <v>0.1</v>
      </c>
      <c r="C7" s="33">
        <v>713</v>
      </c>
      <c r="D7" s="38">
        <v>729.1</v>
      </c>
      <c r="E7" s="33">
        <v>18.9</v>
      </c>
      <c r="F7" s="27">
        <v>0.04</v>
      </c>
    </row>
    <row r="8" spans="2:6" ht="15">
      <c r="B8" s="35">
        <v>0.2</v>
      </c>
      <c r="C8" s="33">
        <v>715</v>
      </c>
      <c r="D8" s="38">
        <v>729.1</v>
      </c>
      <c r="E8" s="33">
        <v>18.9</v>
      </c>
      <c r="F8" s="27">
        <v>0.04</v>
      </c>
    </row>
    <row r="9" spans="2:6" ht="15">
      <c r="B9" s="35">
        <v>0.3</v>
      </c>
      <c r="C9" s="33">
        <v>900</v>
      </c>
      <c r="D9" s="38">
        <v>914.3</v>
      </c>
      <c r="E9" s="33">
        <v>19</v>
      </c>
      <c r="F9" s="27">
        <v>0.05</v>
      </c>
    </row>
    <row r="10" spans="2:6" ht="15">
      <c r="B10" s="35">
        <v>0.4</v>
      </c>
      <c r="C10" s="33">
        <v>1131</v>
      </c>
      <c r="D10" s="38">
        <v>1150.3</v>
      </c>
      <c r="E10" s="33">
        <v>19.8</v>
      </c>
      <c r="F10" s="27">
        <v>0.06</v>
      </c>
    </row>
    <row r="11" spans="2:6" ht="15">
      <c r="B11" s="35">
        <v>0.5</v>
      </c>
      <c r="C11" s="33">
        <v>1355</v>
      </c>
      <c r="D11" s="38">
        <v>1381.4</v>
      </c>
      <c r="E11" s="33">
        <v>20.4</v>
      </c>
      <c r="F11" s="27">
        <v>0.07</v>
      </c>
    </row>
    <row r="12" spans="2:6" ht="15">
      <c r="B12" s="35">
        <v>0.6</v>
      </c>
      <c r="C12" s="33">
        <v>1618</v>
      </c>
      <c r="D12" s="38">
        <v>1612.3</v>
      </c>
      <c r="E12" s="33">
        <v>27.5</v>
      </c>
      <c r="F12" s="27">
        <v>0.09</v>
      </c>
    </row>
    <row r="13" spans="2:6" ht="15">
      <c r="B13" s="35">
        <v>0.7</v>
      </c>
      <c r="C13" s="33">
        <v>1834</v>
      </c>
      <c r="D13" s="38">
        <v>1833.2</v>
      </c>
      <c r="E13" s="33">
        <v>31.4</v>
      </c>
      <c r="F13" s="27">
        <v>0.11</v>
      </c>
    </row>
    <row r="14" spans="2:6" ht="15">
      <c r="B14" s="35">
        <v>0.8</v>
      </c>
      <c r="C14" s="33">
        <v>1985</v>
      </c>
      <c r="D14" s="38">
        <v>1991.8</v>
      </c>
      <c r="E14" s="33">
        <v>32.9</v>
      </c>
      <c r="F14" s="27">
        <v>0.14</v>
      </c>
    </row>
    <row r="15" spans="2:6" ht="15">
      <c r="B15" s="35">
        <v>0.9</v>
      </c>
      <c r="C15" s="13">
        <v>2045</v>
      </c>
      <c r="D15" s="38">
        <v>2067.1</v>
      </c>
      <c r="E15" s="33">
        <v>37.7</v>
      </c>
      <c r="F15" s="27">
        <v>0.17</v>
      </c>
    </row>
    <row r="16" spans="2:6" ht="15.75" thickBot="1">
      <c r="B16" s="36">
        <v>1</v>
      </c>
      <c r="C16" s="14">
        <v>2391</v>
      </c>
      <c r="D16" s="39">
        <v>2336</v>
      </c>
      <c r="E16" s="34">
        <v>38.8</v>
      </c>
      <c r="F16" s="29">
        <v>0.18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3" t="s">
        <v>11</v>
      </c>
    </row>
    <row r="21" spans="2:6" ht="15">
      <c r="B21" s="19">
        <v>1</v>
      </c>
      <c r="C21" s="25"/>
      <c r="D21" s="50"/>
      <c r="E21" s="25"/>
      <c r="F21" s="51"/>
    </row>
    <row r="22" spans="2:6" ht="15">
      <c r="B22" s="7">
        <v>2</v>
      </c>
      <c r="C22" s="8">
        <v>268</v>
      </c>
      <c r="D22" s="38">
        <v>352.3</v>
      </c>
      <c r="E22" s="8">
        <v>18.2</v>
      </c>
      <c r="F22" s="9">
        <v>0.02</v>
      </c>
    </row>
    <row r="23" spans="2:6" ht="15">
      <c r="B23" s="7">
        <v>3</v>
      </c>
      <c r="C23" s="8">
        <v>500</v>
      </c>
      <c r="D23" s="8">
        <v>508.1</v>
      </c>
      <c r="E23" s="8">
        <v>18.9</v>
      </c>
      <c r="F23" s="9">
        <v>0.05</v>
      </c>
    </row>
    <row r="24" spans="2:6" ht="15">
      <c r="B24" s="7">
        <v>4</v>
      </c>
      <c r="C24" s="21">
        <v>614</v>
      </c>
      <c r="D24" s="8">
        <v>625.3</v>
      </c>
      <c r="E24" s="8">
        <v>19.2</v>
      </c>
      <c r="F24" s="9">
        <v>0.07</v>
      </c>
    </row>
    <row r="25" spans="2:6" ht="15">
      <c r="B25" s="7">
        <v>5</v>
      </c>
      <c r="C25" s="21">
        <v>828</v>
      </c>
      <c r="D25" s="8">
        <v>842.1</v>
      </c>
      <c r="E25" s="8">
        <v>19.4</v>
      </c>
      <c r="F25" s="9">
        <v>0.08</v>
      </c>
    </row>
    <row r="26" spans="2:6" ht="15">
      <c r="B26" s="7">
        <v>6</v>
      </c>
      <c r="C26" s="21">
        <v>1012</v>
      </c>
      <c r="D26" s="8">
        <v>1031.1</v>
      </c>
      <c r="E26" s="21">
        <v>20.6</v>
      </c>
      <c r="F26" s="9">
        <v>0.09</v>
      </c>
    </row>
    <row r="27" spans="2:6" ht="15">
      <c r="B27" s="7">
        <v>7</v>
      </c>
      <c r="C27" s="21">
        <v>1221</v>
      </c>
      <c r="D27" s="8">
        <v>1245.3</v>
      </c>
      <c r="E27" s="21">
        <v>22.6</v>
      </c>
      <c r="F27" s="9">
        <v>0.11</v>
      </c>
    </row>
    <row r="28" spans="2:6" ht="15">
      <c r="B28" s="7">
        <v>8</v>
      </c>
      <c r="C28" s="21">
        <v>1402</v>
      </c>
      <c r="D28" s="8">
        <v>1412.5</v>
      </c>
      <c r="E28" s="21">
        <v>24.3</v>
      </c>
      <c r="F28" s="9">
        <v>0.12</v>
      </c>
    </row>
    <row r="29" spans="2:6" ht="15">
      <c r="B29" s="7">
        <v>9</v>
      </c>
      <c r="C29" s="21">
        <v>1675</v>
      </c>
      <c r="D29" s="8">
        <v>1706.1</v>
      </c>
      <c r="E29" s="21">
        <v>32.9</v>
      </c>
      <c r="F29" s="9">
        <v>0.14</v>
      </c>
    </row>
    <row r="30" spans="2:6" ht="15">
      <c r="B30" s="7">
        <v>10</v>
      </c>
      <c r="C30" s="21">
        <v>2045</v>
      </c>
      <c r="D30" s="8">
        <v>2056.4</v>
      </c>
      <c r="E30" s="21">
        <v>38.5</v>
      </c>
      <c r="F30" s="9">
        <v>0.17</v>
      </c>
    </row>
    <row r="31" spans="2:6" ht="15">
      <c r="B31" s="7">
        <v>11</v>
      </c>
      <c r="C31" s="21">
        <v>2129</v>
      </c>
      <c r="D31" s="8">
        <v>2165.3</v>
      </c>
      <c r="E31" s="21">
        <v>38.8</v>
      </c>
      <c r="F31" s="9">
        <v>0.18</v>
      </c>
    </row>
    <row r="32" spans="2:6" ht="15.75" thickBot="1">
      <c r="B32" s="10">
        <v>12</v>
      </c>
      <c r="C32" s="22">
        <v>2296</v>
      </c>
      <c r="D32" s="11">
        <v>2347.7</v>
      </c>
      <c r="E32" s="22">
        <v>38.9</v>
      </c>
      <c r="F32" s="48">
        <v>0.18</v>
      </c>
    </row>
    <row r="33" spans="3:6" ht="15.75" thickBot="1">
      <c r="C33" s="1"/>
      <c r="D33" s="1"/>
      <c r="E33" s="1"/>
      <c r="F33" s="1"/>
    </row>
    <row r="34" spans="2:3" ht="15">
      <c r="B34" s="42" t="s">
        <v>13</v>
      </c>
      <c r="C34" s="43">
        <v>2.1</v>
      </c>
    </row>
    <row r="35" spans="2:3" ht="15.75" thickBot="1">
      <c r="B35" s="44" t="s">
        <v>14</v>
      </c>
      <c r="C35" s="45">
        <v>2</v>
      </c>
    </row>
    <row r="38" spans="2:6" ht="15">
      <c r="B38" s="57" t="s">
        <v>29</v>
      </c>
      <c r="C38" s="57"/>
      <c r="D38" s="57"/>
      <c r="E38" s="57"/>
      <c r="F38" s="57"/>
    </row>
    <row r="39" spans="2:4" ht="15.75" thickBot="1">
      <c r="B39" s="3"/>
      <c r="C39" s="2"/>
      <c r="D39" s="2"/>
    </row>
    <row r="40" spans="2:6" ht="30.75" thickBot="1">
      <c r="B40" s="16" t="s">
        <v>6</v>
      </c>
      <c r="C40" s="17" t="s">
        <v>1</v>
      </c>
      <c r="D40" s="17" t="s">
        <v>12</v>
      </c>
      <c r="E40" s="17" t="s">
        <v>15</v>
      </c>
      <c r="F40" s="23" t="s">
        <v>11</v>
      </c>
    </row>
    <row r="41" spans="2:6" ht="15">
      <c r="B41" s="7">
        <v>1</v>
      </c>
      <c r="C41" s="8"/>
      <c r="D41" s="38"/>
      <c r="E41" s="8"/>
      <c r="F41" s="9"/>
    </row>
    <row r="42" spans="2:6" ht="15">
      <c r="B42" s="7">
        <v>2</v>
      </c>
      <c r="C42" s="8"/>
      <c r="D42" s="38"/>
      <c r="E42" s="8"/>
      <c r="F42" s="9"/>
    </row>
    <row r="43" spans="2:6" ht="15">
      <c r="B43" s="7">
        <v>3</v>
      </c>
      <c r="C43" s="8"/>
      <c r="D43" s="8"/>
      <c r="E43" s="8"/>
      <c r="F43" s="9"/>
    </row>
    <row r="44" spans="2:6" ht="15">
      <c r="B44" s="7">
        <v>4</v>
      </c>
      <c r="C44" s="21"/>
      <c r="D44" s="8"/>
      <c r="E44" s="8"/>
      <c r="F44" s="9"/>
    </row>
    <row r="45" spans="2:6" ht="15">
      <c r="B45" s="7">
        <v>5.3</v>
      </c>
      <c r="C45" s="21">
        <v>1498</v>
      </c>
      <c r="D45" s="8">
        <v>1516.4</v>
      </c>
      <c r="E45" s="8">
        <v>20.3</v>
      </c>
      <c r="F45" s="9">
        <v>0.15</v>
      </c>
    </row>
    <row r="46" spans="2:6" ht="15">
      <c r="B46" s="7">
        <v>6</v>
      </c>
      <c r="C46" s="21">
        <v>1679</v>
      </c>
      <c r="D46" s="8">
        <v>1713.1</v>
      </c>
      <c r="E46" s="21">
        <v>24.5</v>
      </c>
      <c r="F46" s="9">
        <v>0.19</v>
      </c>
    </row>
    <row r="47" spans="2:6" ht="15">
      <c r="B47" s="7">
        <v>7</v>
      </c>
      <c r="C47" s="21">
        <v>1880</v>
      </c>
      <c r="D47" s="8">
        <v>1915.7</v>
      </c>
      <c r="E47" s="21">
        <v>29.1</v>
      </c>
      <c r="F47" s="9">
        <v>0.23</v>
      </c>
    </row>
    <row r="48" spans="2:6" ht="15">
      <c r="B48" s="7">
        <v>8</v>
      </c>
      <c r="C48" s="21">
        <v>2039</v>
      </c>
      <c r="D48" s="8">
        <v>2073.1</v>
      </c>
      <c r="E48" s="49">
        <v>31.2</v>
      </c>
      <c r="F48" s="9">
        <v>0.27</v>
      </c>
    </row>
    <row r="49" spans="2:6" ht="15">
      <c r="B49" s="7">
        <v>9</v>
      </c>
      <c r="C49" s="21">
        <v>2184</v>
      </c>
      <c r="D49" s="8">
        <v>2196</v>
      </c>
      <c r="E49" s="49">
        <v>31.1</v>
      </c>
      <c r="F49" s="9">
        <v>0.31</v>
      </c>
    </row>
    <row r="50" spans="2:6" ht="15">
      <c r="B50" s="7">
        <v>10</v>
      </c>
      <c r="C50" s="21">
        <v>2336</v>
      </c>
      <c r="D50" s="8">
        <v>2339.7</v>
      </c>
      <c r="E50" s="49">
        <v>32.3</v>
      </c>
      <c r="F50" s="9">
        <v>0.34</v>
      </c>
    </row>
    <row r="51" spans="2:6" ht="15">
      <c r="B51" s="7">
        <v>11</v>
      </c>
      <c r="C51" s="21">
        <v>2411</v>
      </c>
      <c r="D51" s="8">
        <v>2458.3</v>
      </c>
      <c r="E51" s="49">
        <v>31.6</v>
      </c>
      <c r="F51" s="9">
        <v>0.37</v>
      </c>
    </row>
    <row r="52" spans="2:6" ht="15.75" thickBot="1">
      <c r="B52" s="10">
        <v>12</v>
      </c>
      <c r="C52" s="22">
        <v>2519</v>
      </c>
      <c r="D52" s="11">
        <v>2558.3</v>
      </c>
      <c r="E52" s="52">
        <v>31.7</v>
      </c>
      <c r="F52" s="48">
        <v>0.41</v>
      </c>
    </row>
    <row r="53" ht="15.75" thickBot="1"/>
    <row r="54" spans="2:3" ht="15">
      <c r="B54" s="42" t="s">
        <v>13</v>
      </c>
      <c r="C54" s="43">
        <v>6.2</v>
      </c>
    </row>
    <row r="55" spans="2:3" ht="15.75" thickBot="1">
      <c r="B55" s="44" t="s">
        <v>14</v>
      </c>
      <c r="C55" s="45">
        <v>5.3</v>
      </c>
    </row>
  </sheetData>
  <sheetProtection/>
  <mergeCells count="2">
    <mergeCell ref="B3:F3"/>
    <mergeCell ref="B38:F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2015-05-18T20:50:37Z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