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9330" activeTab="3"/>
  </bookViews>
  <sheets>
    <sheet name="Power" sheetId="1" r:id="rId1"/>
    <sheet name="Arctic Freezer i32" sheetId="2" r:id="rId2"/>
    <sheet name="load" sheetId="3" r:id="rId3"/>
    <sheet name="Noise" sheetId="4" r:id="rId4"/>
  </sheets>
  <definedNames/>
  <calcPr fullCalcOnLoad="1"/>
</workbook>
</file>

<file path=xl/sharedStrings.xml><?xml version="1.0" encoding="utf-8"?>
<sst xmlns="http://schemas.openxmlformats.org/spreadsheetml/2006/main" count="69" uniqueCount="39">
  <si>
    <t>dBA</t>
  </si>
  <si>
    <t>ШИМ</t>
  </si>
  <si>
    <t>Напряжение</t>
  </si>
  <si>
    <t>PWM/U(V)</t>
  </si>
  <si>
    <t>DT</t>
  </si>
  <si>
    <t>Rth (К/Вт)</t>
  </si>
  <si>
    <t>P, Вт</t>
  </si>
  <si>
    <t>Корр. темп.</t>
  </si>
  <si>
    <t>Корректированная</t>
  </si>
  <si>
    <t>V(target)</t>
  </si>
  <si>
    <t>RPM(av)</t>
  </si>
  <si>
    <t>V(real)</t>
  </si>
  <si>
    <t>I(A)</t>
  </si>
  <si>
    <t>Troom(C)</t>
  </si>
  <si>
    <t>Tcpu</t>
  </si>
  <si>
    <t>CPU Core #1</t>
  </si>
  <si>
    <t>CPU Core #2</t>
  </si>
  <si>
    <t>CPU Core #3</t>
  </si>
  <si>
    <t>CPU Core #4</t>
  </si>
  <si>
    <t>PWM</t>
  </si>
  <si>
    <t>SilverStone AR07</t>
  </si>
  <si>
    <t>Макс. TDP, Вт</t>
  </si>
  <si>
    <t>Старт, В</t>
  </si>
  <si>
    <t>Стоп, В</t>
  </si>
  <si>
    <t>CPU Core #5</t>
  </si>
  <si>
    <t>CPU Core #6</t>
  </si>
  <si>
    <t>CPU Core #7</t>
  </si>
  <si>
    <t>CPU Core #8</t>
  </si>
  <si>
    <t>stby</t>
  </si>
  <si>
    <t>Video</t>
  </si>
  <si>
    <t>Arctic Freezer i32</t>
  </si>
  <si>
    <t xml:space="preserve">Name </t>
  </si>
  <si>
    <t xml:space="preserve">Info </t>
  </si>
  <si>
    <t xml:space="preserve"> Aver </t>
  </si>
  <si>
    <t xml:space="preserve">12 V </t>
  </si>
  <si>
    <t xml:space="preserve">  </t>
  </si>
  <si>
    <t xml:space="preserve">I 12 V CPU </t>
  </si>
  <si>
    <t xml:space="preserve"> load Stress FPU </t>
  </si>
  <si>
    <t xml:space="preserve"> VLC - chaos-1920x1080-60p.mp4 (12%CPU)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</si>
</sst>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74" fontId="0" fillId="2" borderId="0" xfId="0" applyNumberFormat="1" applyFill="1" applyAlignment="1">
      <alignment/>
    </xf>
    <xf numFmtId="179" fontId="1" fillId="0" borderId="0" xfId="0" applyNumberFormat="1" applyFont="1" applyAlignment="1">
      <alignment/>
    </xf>
    <xf numFmtId="0" fontId="0" fillId="3" borderId="0" xfId="0" applyFill="1" applyAlignment="1">
      <alignment/>
    </xf>
    <xf numFmtId="174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load!$B$1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load!$D$6:$D$18</c:f>
              <c:numCache>
                <c:ptCount val="13"/>
                <c:pt idx="0">
                  <c:v>1256.71</c:v>
                </c:pt>
                <c:pt idx="1">
                  <c:v>1188.98</c:v>
                </c:pt>
                <c:pt idx="2">
                  <c:v>1175.9</c:v>
                </c:pt>
                <c:pt idx="3">
                  <c:v>1131.04</c:v>
                </c:pt>
                <c:pt idx="4">
                  <c:v>1081.8</c:v>
                </c:pt>
                <c:pt idx="5">
                  <c:v>1000.02</c:v>
                </c:pt>
                <c:pt idx="6">
                  <c:v>824.411</c:v>
                </c:pt>
                <c:pt idx="7">
                  <c:v>765.076</c:v>
                </c:pt>
                <c:pt idx="8">
                  <c:v>654.767</c:v>
                </c:pt>
                <c:pt idx="9">
                  <c:v>564.292</c:v>
                </c:pt>
                <c:pt idx="10">
                  <c:v>442.614</c:v>
                </c:pt>
                <c:pt idx="11">
                  <c:v>364.735</c:v>
                </c:pt>
                <c:pt idx="12">
                  <c:v>231.231</c:v>
                </c:pt>
              </c:numCache>
            </c:numRef>
          </c:xVal>
          <c:yVal>
            <c:numRef>
              <c:f>load!$N$6:$N$18</c:f>
              <c:numCache>
                <c:ptCount val="13"/>
                <c:pt idx="0">
                  <c:v>57.8184</c:v>
                </c:pt>
                <c:pt idx="1">
                  <c:v>58.0215</c:v>
                </c:pt>
                <c:pt idx="2">
                  <c:v>58.1382</c:v>
                </c:pt>
                <c:pt idx="3">
                  <c:v>58.75</c:v>
                </c:pt>
                <c:pt idx="4">
                  <c:v>59.1007</c:v>
                </c:pt>
                <c:pt idx="5">
                  <c:v>59.9597</c:v>
                </c:pt>
                <c:pt idx="6">
                  <c:v>63.1104</c:v>
                </c:pt>
                <c:pt idx="7">
                  <c:v>64.48</c:v>
                </c:pt>
                <c:pt idx="8">
                  <c:v>68.3566</c:v>
                </c:pt>
                <c:pt idx="9">
                  <c:v>71.893</c:v>
                </c:pt>
                <c:pt idx="10">
                  <c:v>81.8281</c:v>
                </c:pt>
                <c:pt idx="11">
                  <c:v>93.6125</c:v>
                </c:pt>
                <c:pt idx="12">
                  <c:v>97.7338</c:v>
                </c:pt>
              </c:numCache>
            </c:numRef>
          </c:yVal>
          <c:smooth val="0"/>
        </c:ser>
        <c:axId val="15084021"/>
        <c:axId val="1538462"/>
      </c:scatterChart>
      <c:valAx>
        <c:axId val="15084021"/>
        <c:scaling>
          <c:orientation val="minMax"/>
          <c:max val="1400"/>
          <c:min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8462"/>
        <c:crosses val="autoZero"/>
        <c:crossBetween val="midCat"/>
        <c:dispUnits/>
        <c:majorUnit val="200"/>
      </c:valAx>
      <c:valAx>
        <c:axId val="1538462"/>
        <c:scaling>
          <c:orientation val="minMax"/>
          <c:max val="100"/>
          <c:min val="5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84021"/>
        <c:crosses val="autoZero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08975"/>
          <c:w val="0.28175"/>
          <c:h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load!$A$6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load!$N$6:$N$18</c:f>
              <c:numCache>
                <c:ptCount val="13"/>
                <c:pt idx="0">
                  <c:v>57.8184</c:v>
                </c:pt>
                <c:pt idx="1">
                  <c:v>58.0215</c:v>
                </c:pt>
                <c:pt idx="2">
                  <c:v>58.1382</c:v>
                </c:pt>
                <c:pt idx="3">
                  <c:v>58.75</c:v>
                </c:pt>
                <c:pt idx="4">
                  <c:v>59.1007</c:v>
                </c:pt>
                <c:pt idx="5">
                  <c:v>59.9597</c:v>
                </c:pt>
                <c:pt idx="6">
                  <c:v>63.1104</c:v>
                </c:pt>
                <c:pt idx="7">
                  <c:v>64.48</c:v>
                </c:pt>
                <c:pt idx="8">
                  <c:v>68.3566</c:v>
                </c:pt>
                <c:pt idx="9">
                  <c:v>71.893</c:v>
                </c:pt>
                <c:pt idx="10">
                  <c:v>81.8281</c:v>
                </c:pt>
                <c:pt idx="11">
                  <c:v>93.6125</c:v>
                </c:pt>
                <c:pt idx="12">
                  <c:v>97.7338</c:v>
                </c:pt>
              </c:numCache>
            </c:numRef>
          </c:xVal>
          <c:yVal>
            <c:numRef>
              <c:f>load!$I$6:$I$18</c:f>
              <c:numCache>
                <c:ptCount val="13"/>
                <c:pt idx="0">
                  <c:v>29.8</c:v>
                </c:pt>
                <c:pt idx="1">
                  <c:v>27.2</c:v>
                </c:pt>
                <c:pt idx="2">
                  <c:v>26.6</c:v>
                </c:pt>
                <c:pt idx="3">
                  <c:v>26</c:v>
                </c:pt>
                <c:pt idx="4">
                  <c:v>25</c:v>
                </c:pt>
                <c:pt idx="5">
                  <c:v>23.3</c:v>
                </c:pt>
                <c:pt idx="6">
                  <c:v>20.4</c:v>
                </c:pt>
                <c:pt idx="7">
                  <c:v>19.5</c:v>
                </c:pt>
                <c:pt idx="8">
                  <c:v>18</c:v>
                </c:pt>
                <c:pt idx="9">
                  <c:v>17.4</c:v>
                </c:pt>
                <c:pt idx="10">
                  <c:v>16.9</c:v>
                </c:pt>
                <c:pt idx="11">
                  <c:v>16.8</c:v>
                </c:pt>
                <c:pt idx="12">
                  <c:v>16.8</c:v>
                </c:pt>
              </c:numCache>
            </c:numRef>
          </c:yVal>
          <c:smooth val="0"/>
        </c:ser>
        <c:axId val="13846159"/>
        <c:axId val="57506568"/>
      </c:scatterChart>
      <c:valAx>
        <c:axId val="13846159"/>
        <c:scaling>
          <c:orientation val="minMax"/>
          <c:max val="100"/>
          <c:min val="5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  <c:majorUnit val="4"/>
      </c:valAx>
      <c:valAx>
        <c:axId val="57506568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46159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0925"/>
          <c:w val="0.28925"/>
          <c:h val="0.1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load!$B$1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load!$J$6:$J$15</c:f>
              <c:numCache>
                <c:ptCount val="10"/>
              </c:numCache>
            </c:numRef>
          </c:xVal>
          <c:yVal>
            <c:numRef>
              <c:f>load!$G$6:$G$15</c:f>
              <c:numCache>
                <c:ptCount val="10"/>
                <c:pt idx="0">
                  <c:v>22.5441</c:v>
                </c:pt>
                <c:pt idx="1">
                  <c:v>22.816</c:v>
                </c:pt>
                <c:pt idx="2">
                  <c:v>22.8493</c:v>
                </c:pt>
                <c:pt idx="3">
                  <c:v>22.7375</c:v>
                </c:pt>
                <c:pt idx="4">
                  <c:v>23.3368</c:v>
                </c:pt>
                <c:pt idx="5">
                  <c:v>23.3153</c:v>
                </c:pt>
                <c:pt idx="6">
                  <c:v>23.2396</c:v>
                </c:pt>
                <c:pt idx="7">
                  <c:v>23.4075</c:v>
                </c:pt>
                <c:pt idx="8">
                  <c:v>22.5809</c:v>
                </c:pt>
                <c:pt idx="9">
                  <c:v>23.2695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load!$B$2</c:f>
              <c:strCache>
                <c:ptCount val="1"/>
                <c:pt idx="0">
                  <c:v>SilverStone AR08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load!$J$21:$J$38</c:f>
              <c:numCache>
                <c:ptCount val="18"/>
              </c:numCache>
            </c:numRef>
          </c:xVal>
          <c:yVal>
            <c:numRef>
              <c:f>load!$G$21:$G$38</c:f>
              <c:numCache>
                <c:ptCount val="18"/>
                <c:pt idx="1">
                  <c:v>22.8406</c:v>
                </c:pt>
                <c:pt idx="3">
                  <c:v>22.7539</c:v>
                </c:pt>
              </c:numCache>
            </c:numRef>
          </c:yVal>
          <c:smooth val="0"/>
        </c:ser>
        <c:axId val="47797065"/>
        <c:axId val="27520402"/>
      </c:scatterChart>
      <c:valAx>
        <c:axId val="47797065"/>
        <c:scaling>
          <c:orientation val="minMax"/>
          <c:max val="14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  <c:majorUnit val="1"/>
      </c:valAx>
      <c:valAx>
        <c:axId val="27520402"/>
        <c:scaling>
          <c:orientation val="minMax"/>
          <c:max val="25.5"/>
          <c:min val="2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Noise!$A$4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Noise!$D$4:$D$15</c:f>
              <c:numCache>
                <c:ptCount val="12"/>
                <c:pt idx="0">
                  <c:v>1256.71</c:v>
                </c:pt>
                <c:pt idx="1">
                  <c:v>1188.98</c:v>
                </c:pt>
                <c:pt idx="2">
                  <c:v>1175.9</c:v>
                </c:pt>
                <c:pt idx="3">
                  <c:v>1131.04</c:v>
                </c:pt>
                <c:pt idx="4">
                  <c:v>1081.8</c:v>
                </c:pt>
                <c:pt idx="5">
                  <c:v>1000.02</c:v>
                </c:pt>
                <c:pt idx="6">
                  <c:v>824.411</c:v>
                </c:pt>
                <c:pt idx="7">
                  <c:v>765.076</c:v>
                </c:pt>
                <c:pt idx="8">
                  <c:v>654.767</c:v>
                </c:pt>
                <c:pt idx="9">
                  <c:v>564.292</c:v>
                </c:pt>
                <c:pt idx="10">
                  <c:v>442.614</c:v>
                </c:pt>
                <c:pt idx="11">
                  <c:v>364.735</c:v>
                </c:pt>
              </c:numCache>
            </c:numRef>
          </c:xVal>
          <c:yVal>
            <c:numRef>
              <c:f>Noise!$G$4:$G$15</c:f>
              <c:numCache>
                <c:ptCount val="12"/>
                <c:pt idx="0">
                  <c:v>29.8</c:v>
                </c:pt>
                <c:pt idx="1">
                  <c:v>27.2</c:v>
                </c:pt>
                <c:pt idx="2">
                  <c:v>26.6</c:v>
                </c:pt>
                <c:pt idx="3">
                  <c:v>26</c:v>
                </c:pt>
                <c:pt idx="4">
                  <c:v>25</c:v>
                </c:pt>
                <c:pt idx="5">
                  <c:v>23.3</c:v>
                </c:pt>
                <c:pt idx="6">
                  <c:v>20.4</c:v>
                </c:pt>
                <c:pt idx="7">
                  <c:v>19.5</c:v>
                </c:pt>
                <c:pt idx="8">
                  <c:v>18</c:v>
                </c:pt>
                <c:pt idx="9">
                  <c:v>17.4</c:v>
                </c:pt>
                <c:pt idx="10">
                  <c:v>16.9</c:v>
                </c:pt>
                <c:pt idx="11">
                  <c:v>16.8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Noise!$A$4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Noise!$D$16</c:f>
              <c:numCache>
                <c:ptCount val="1"/>
                <c:pt idx="0">
                  <c:v>231.231</c:v>
                </c:pt>
              </c:numCache>
            </c:numRef>
          </c:xVal>
          <c:yVal>
            <c:numRef>
              <c:f>Noise!$G$16</c:f>
              <c:numCache>
                <c:ptCount val="1"/>
                <c:pt idx="0">
                  <c:v>16.8</c:v>
                </c:pt>
              </c:numCache>
            </c:numRef>
          </c:yVal>
          <c:smooth val="0"/>
        </c:ser>
        <c:ser>
          <c:idx val="8"/>
          <c:order val="2"/>
          <c:tx>
            <c:strRef>
              <c:f>Noise!$A$4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Noise!$D$18:$D$24</c:f>
              <c:numCache>
                <c:ptCount val="7"/>
              </c:numCache>
            </c:numRef>
          </c:xVal>
          <c:yVal>
            <c:numRef>
              <c:f>Noise!$G$18:$G$24</c:f>
              <c:numCache>
                <c:ptCount val="7"/>
              </c:numCache>
            </c:numRef>
          </c:yVal>
          <c:smooth val="0"/>
        </c:ser>
        <c:axId val="46357027"/>
        <c:axId val="14560060"/>
      </c:scatterChart>
      <c:valAx>
        <c:axId val="46357027"/>
        <c:scaling>
          <c:orientation val="minMax"/>
          <c:max val="1400"/>
          <c:min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crossBetween val="midCat"/>
        <c:dispUnits/>
        <c:majorUnit val="200"/>
      </c:valAx>
      <c:valAx>
        <c:axId val="14560060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47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Noise!$A$4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Noise!$C$11:$C$13</c:f>
              <c:numCache>
                <c:ptCount val="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</c:numCache>
            </c:numRef>
          </c:xVal>
          <c:yVal>
            <c:numRef>
              <c:f>Noise!$D$11:$D$13</c:f>
              <c:numCache>
                <c:ptCount val="3"/>
                <c:pt idx="0">
                  <c:v>765.076</c:v>
                </c:pt>
                <c:pt idx="1">
                  <c:v>654.767</c:v>
                </c:pt>
                <c:pt idx="2">
                  <c:v>564.292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Noise!$A$26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Noise!$C$34:$C$43</c:f>
              <c:numCache>
                <c:ptCount val="10"/>
              </c:numCache>
            </c:numRef>
          </c:xVal>
          <c:yVal>
            <c:numRef>
              <c:f>Noise!$D$34:$D$43</c:f>
              <c:numCache>
                <c:ptCount val="10"/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Noise!$H$4:$H$5</c:f>
              <c:numCache>
                <c:ptCount val="2"/>
              </c:numCache>
            </c:numRef>
          </c:xVal>
          <c:yVal>
            <c:numRef>
              <c:f>Noise!$I$4:$I$5</c:f>
              <c:numCache>
                <c:ptCount val="2"/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Noise!$J$4:$J$5</c:f>
              <c:numCache>
                <c:ptCount val="2"/>
              </c:numCache>
            </c:numRef>
          </c:xVal>
          <c:yVal>
            <c:numRef>
              <c:f>Noise!$K$4:$K$5</c:f>
              <c:numCache>
                <c:ptCount val="2"/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Noise!$H$26:$H$27</c:f>
              <c:numCache>
                <c:ptCount val="2"/>
              </c:numCache>
            </c:numRef>
          </c:xVal>
          <c:yVal>
            <c:numRef>
              <c:f>Noise!$I$26:$I$27</c:f>
              <c:numCache>
                <c:ptCount val="2"/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Noise!$J$26:$J$27</c:f>
              <c:numCache>
                <c:ptCount val="2"/>
              </c:numCache>
            </c:numRef>
          </c:xVal>
          <c:yVal>
            <c:numRef>
              <c:f>Noise!$K$26:$K$27</c:f>
              <c:numCache>
                <c:ptCount val="2"/>
              </c:numCache>
            </c:numRef>
          </c:yVal>
          <c:smooth val="0"/>
        </c:ser>
        <c:axId val="63931677"/>
        <c:axId val="38514182"/>
      </c:scatterChart>
      <c:valAx>
        <c:axId val="63931677"/>
        <c:scaling>
          <c:orientation val="minMax"/>
          <c:max val="8.5"/>
          <c:min val="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crossBetween val="midCat"/>
        <c:dispUnits/>
        <c:majorUnit val="0.5"/>
        <c:minorUnit val="0.1"/>
      </c:valAx>
      <c:valAx>
        <c:axId val="38514182"/>
        <c:scaling>
          <c:orientation val="minMax"/>
          <c:max val="140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31677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Noise!$A$4</c:f>
              <c:strCache>
                <c:ptCount val="1"/>
                <c:pt idx="0">
                  <c:v>Arctic Freezer i32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Noise!$B$4:$B$15</c:f>
              <c:numCache>
                <c:ptCount val="12"/>
                <c:pt idx="0">
                  <c:v>100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40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</c:numCache>
            </c:numRef>
          </c:xVal>
          <c:yVal>
            <c:numRef>
              <c:f>Noise!$D$4:$D$15</c:f>
              <c:numCache>
                <c:ptCount val="12"/>
                <c:pt idx="0">
                  <c:v>1256.71</c:v>
                </c:pt>
                <c:pt idx="1">
                  <c:v>1188.98</c:v>
                </c:pt>
                <c:pt idx="2">
                  <c:v>1175.9</c:v>
                </c:pt>
                <c:pt idx="3">
                  <c:v>1131.04</c:v>
                </c:pt>
                <c:pt idx="4">
                  <c:v>1081.8</c:v>
                </c:pt>
                <c:pt idx="5">
                  <c:v>1000.02</c:v>
                </c:pt>
                <c:pt idx="6">
                  <c:v>824.411</c:v>
                </c:pt>
                <c:pt idx="7">
                  <c:v>765.076</c:v>
                </c:pt>
                <c:pt idx="8">
                  <c:v>654.767</c:v>
                </c:pt>
                <c:pt idx="9">
                  <c:v>564.292</c:v>
                </c:pt>
                <c:pt idx="10">
                  <c:v>442.614</c:v>
                </c:pt>
                <c:pt idx="11">
                  <c:v>364.735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Noise!$A$26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Noise!$B$26:$B$33</c:f>
              <c:numCache>
                <c:ptCount val="8"/>
              </c:numCache>
            </c:numRef>
          </c:xVal>
          <c:yVal>
            <c:numRef>
              <c:f>Noise!$D$26:$D$33</c:f>
              <c:numCache>
                <c:ptCount val="8"/>
              </c:numCache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41008"/>
        <c:crossesAt val="25"/>
        <c:crossBetween val="midCat"/>
        <c:dispUnits/>
        <c:majorUnit val="10"/>
        <c:minorUnit val="1"/>
      </c:valAx>
      <c:valAx>
        <c:axId val="32641008"/>
        <c:scaling>
          <c:orientation val="minMax"/>
          <c:max val="1400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0.2585</cdr:x>
      <cdr:y>0.931</cdr:y>
    </cdr:from>
    <cdr:to>
      <cdr:x>0.82625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3333750"/>
          <a:ext cx="2905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0.32525</cdr:y>
    </cdr:from>
    <cdr:to>
      <cdr:x>0.0495</cdr:x>
      <cdr:y>0.66075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62050"/>
          <a:ext cx="257175" cy="1200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0.9415</cdr:y>
    </cdr:from>
    <cdr:to>
      <cdr:x>0.68775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3371850"/>
          <a:ext cx="13716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0.25775</cdr:y>
    </cdr:from>
    <cdr:to>
      <cdr:x>0.0435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23925"/>
          <a:ext cx="219075" cy="1362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0.94</cdr:y>
    </cdr:from>
    <cdr:to>
      <cdr:x>0.72975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3371850"/>
          <a:ext cx="1971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Номер точки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0.05275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66700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57150</xdr:colOff>
      <xdr:row>2</xdr:row>
      <xdr:rowOff>66675</xdr:rowOff>
    </xdr:from>
    <xdr:to>
      <xdr:col>24</xdr:col>
      <xdr:colOff>304800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325100" y="390525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390525</xdr:colOff>
      <xdr:row>30</xdr:row>
      <xdr:rowOff>47625</xdr:rowOff>
    </xdr:from>
    <xdr:to>
      <xdr:col>25</xdr:col>
      <xdr:colOff>28575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0658475" y="4905375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14</xdr:col>
      <xdr:colOff>466725</xdr:colOff>
      <xdr:row>56</xdr:row>
      <xdr:rowOff>19050</xdr:rowOff>
    </xdr:from>
    <xdr:to>
      <xdr:col>23</xdr:col>
      <xdr:colOff>104775</xdr:colOff>
      <xdr:row>78</xdr:row>
      <xdr:rowOff>47625</xdr:rowOff>
    </xdr:to>
    <xdr:graphicFrame>
      <xdr:nvGraphicFramePr>
        <xdr:cNvPr id="3" name="Chart 3"/>
        <xdr:cNvGraphicFramePr/>
      </xdr:nvGraphicFramePr>
      <xdr:xfrm>
        <a:off x="9515475" y="9086850"/>
        <a:ext cx="5124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0.935</cdr:y>
    </cdr:from>
    <cdr:to>
      <cdr:x>0.706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362325"/>
          <a:ext cx="2171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0.0435</cdr:x>
      <cdr:y>0.6015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6300"/>
          <a:ext cx="219075" cy="1285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0.935</cdr:y>
    </cdr:from>
    <cdr:to>
      <cdr:x>0.97375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3362325"/>
          <a:ext cx="437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Напряжение питания, В</a:t>
          </a:r>
        </a:p>
      </cdr:txBody>
    </cdr:sp>
  </cdr:relSizeAnchor>
  <cdr:relSizeAnchor xmlns:cdr="http://schemas.openxmlformats.org/drawingml/2006/chartDrawing">
    <cdr:from>
      <cdr:x>0</cdr:x>
      <cdr:y>0.109</cdr:y>
    </cdr:from>
    <cdr:to>
      <cdr:x>0.05525</cdr:x>
      <cdr:y>0.772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85750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0.935</cdr:y>
    </cdr:from>
    <cdr:to>
      <cdr:x>0.983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3362325"/>
          <a:ext cx="441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Коэфф. заполнения ШИМ</a:t>
          </a:r>
        </a:p>
      </cdr:txBody>
    </cdr:sp>
  </cdr:relSizeAnchor>
  <cdr:relSizeAnchor xmlns:cdr="http://schemas.openxmlformats.org/drawingml/2006/chartDrawing">
    <cdr:from>
      <cdr:x>0</cdr:x>
      <cdr:y>0.109</cdr:y>
    </cdr:from>
    <cdr:to>
      <cdr:x>0.05525</cdr:x>
      <cdr:y>0.772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85750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2</xdr:row>
      <xdr:rowOff>47625</xdr:rowOff>
    </xdr:from>
    <xdr:to>
      <xdr:col>19</xdr:col>
      <xdr:colOff>76200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7048500" y="371475"/>
        <a:ext cx="5133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19</xdr:col>
      <xdr:colOff>238125</xdr:colOff>
      <xdr:row>25</xdr:row>
      <xdr:rowOff>66675</xdr:rowOff>
    </xdr:from>
    <xdr:to>
      <xdr:col>27</xdr:col>
      <xdr:colOff>495300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12344400" y="4114800"/>
        <a:ext cx="51339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19</xdr:col>
      <xdr:colOff>200025</xdr:colOff>
      <xdr:row>2</xdr:row>
      <xdr:rowOff>19050</xdr:rowOff>
    </xdr:from>
    <xdr:to>
      <xdr:col>27</xdr:col>
      <xdr:colOff>457200</xdr:colOff>
      <xdr:row>24</xdr:row>
      <xdr:rowOff>57150</xdr:rowOff>
    </xdr:to>
    <xdr:graphicFrame>
      <xdr:nvGraphicFramePr>
        <xdr:cNvPr id="3" name="Chart 3"/>
        <xdr:cNvGraphicFramePr/>
      </xdr:nvGraphicFramePr>
      <xdr:xfrm>
        <a:off x="12306300" y="342900"/>
        <a:ext cx="51339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7" sqref="D7"/>
    </sheetView>
  </sheetViews>
  <sheetFormatPr defaultColWidth="9.140625" defaultRowHeight="12.75"/>
  <cols>
    <col min="1" max="1" width="14.8515625" style="0" bestFit="1" customWidth="1"/>
    <col min="2" max="2" width="39.57421875" style="0" customWidth="1"/>
  </cols>
  <sheetData>
    <row r="1" spans="1:4" ht="12.75">
      <c r="A1" t="s">
        <v>31</v>
      </c>
      <c r="B1" t="s">
        <v>32</v>
      </c>
      <c r="C1" t="s">
        <v>33</v>
      </c>
      <c r="D1" s="2" t="s">
        <v>6</v>
      </c>
    </row>
    <row r="2" spans="1:3" ht="12.75">
      <c r="A2" t="s">
        <v>34</v>
      </c>
      <c r="B2" t="s">
        <v>35</v>
      </c>
      <c r="C2">
        <v>12.021976</v>
      </c>
    </row>
    <row r="3" spans="1:4" ht="12.75">
      <c r="A3" t="s">
        <v>36</v>
      </c>
      <c r="B3" t="s">
        <v>35</v>
      </c>
      <c r="C3">
        <v>1.560748</v>
      </c>
      <c r="D3">
        <f>C3*C2</f>
        <v>18.763274998048</v>
      </c>
    </row>
    <row r="4" spans="1:3" ht="12.75">
      <c r="A4" t="s">
        <v>34</v>
      </c>
      <c r="B4" t="s">
        <v>37</v>
      </c>
      <c r="C4">
        <v>11.993416</v>
      </c>
    </row>
    <row r="5" spans="1:4" ht="12.75">
      <c r="A5" t="s">
        <v>36</v>
      </c>
      <c r="B5" t="s">
        <v>37</v>
      </c>
      <c r="C5">
        <v>10.920764</v>
      </c>
      <c r="D5">
        <f>C5*C4</f>
        <v>130.977265689824</v>
      </c>
    </row>
    <row r="6" spans="1:3" ht="12.75">
      <c r="A6" t="s">
        <v>34</v>
      </c>
      <c r="B6" t="s">
        <v>38</v>
      </c>
      <c r="C6">
        <v>12.020356</v>
      </c>
    </row>
    <row r="7" spans="1:4" ht="12.75">
      <c r="A7" t="s">
        <v>36</v>
      </c>
      <c r="B7" t="s">
        <v>38</v>
      </c>
      <c r="C7">
        <v>2.445837</v>
      </c>
      <c r="D7">
        <f>C7*C6</f>
        <v>29.399831457972</v>
      </c>
    </row>
    <row r="8" spans="1:3" ht="12.75">
      <c r="A8" t="s">
        <v>34</v>
      </c>
      <c r="B8" t="s">
        <v>38</v>
      </c>
      <c r="C8">
        <v>12.020761</v>
      </c>
    </row>
    <row r="9" spans="1:4" ht="12.75">
      <c r="A9" t="s">
        <v>36</v>
      </c>
      <c r="B9" t="s">
        <v>38</v>
      </c>
      <c r="C9">
        <v>2.438135</v>
      </c>
      <c r="D9">
        <f>C9*C8</f>
        <v>29.308238120735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P25"/>
  <sheetViews>
    <sheetView workbookViewId="0" topLeftCell="A1">
      <selection activeCell="P7" sqref="P7:P25"/>
    </sheetView>
  </sheetViews>
  <sheetFormatPr defaultColWidth="9.140625" defaultRowHeight="12.75"/>
  <cols>
    <col min="1" max="1" width="16.8515625" style="0" bestFit="1" customWidth="1"/>
  </cols>
  <sheetData>
    <row r="6" spans="2:16" ht="12.75">
      <c r="B6" s="3" t="s">
        <v>19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24</v>
      </c>
      <c r="M6" s="4" t="s">
        <v>25</v>
      </c>
      <c r="N6" s="4" t="s">
        <v>26</v>
      </c>
      <c r="O6" s="4" t="s">
        <v>27</v>
      </c>
      <c r="P6" s="2" t="s">
        <v>14</v>
      </c>
    </row>
    <row r="7" spans="1:16" ht="12.75">
      <c r="A7" s="2" t="s">
        <v>30</v>
      </c>
      <c r="B7">
        <v>100</v>
      </c>
      <c r="C7">
        <v>12</v>
      </c>
      <c r="D7">
        <v>1256.71</v>
      </c>
      <c r="E7">
        <v>12.0181</v>
      </c>
      <c r="F7">
        <v>0.189103</v>
      </c>
      <c r="G7">
        <v>22.5441</v>
      </c>
      <c r="H7">
        <v>52.1</v>
      </c>
      <c r="I7">
        <v>49.7</v>
      </c>
      <c r="J7">
        <v>59.7</v>
      </c>
      <c r="K7">
        <v>56</v>
      </c>
      <c r="L7">
        <v>62.1</v>
      </c>
      <c r="M7">
        <v>56.1</v>
      </c>
      <c r="N7">
        <v>60.3</v>
      </c>
      <c r="O7">
        <v>54.9</v>
      </c>
      <c r="P7">
        <f aca="true" t="shared" si="0" ref="P7:P17">AVERAGE(H7:O7)</f>
        <v>56.362500000000004</v>
      </c>
    </row>
    <row r="8" spans="2:16" ht="12.75">
      <c r="B8">
        <v>60</v>
      </c>
      <c r="C8">
        <v>12</v>
      </c>
      <c r="D8">
        <v>1188.98</v>
      </c>
      <c r="E8">
        <v>12.0213</v>
      </c>
      <c r="F8">
        <v>0.162307</v>
      </c>
      <c r="G8">
        <v>22.816</v>
      </c>
      <c r="H8">
        <v>52.6</v>
      </c>
      <c r="I8">
        <v>50.3</v>
      </c>
      <c r="J8">
        <v>60.1</v>
      </c>
      <c r="K8">
        <v>56.1</v>
      </c>
      <c r="L8">
        <v>62.9</v>
      </c>
      <c r="M8">
        <v>56.7</v>
      </c>
      <c r="N8">
        <v>61</v>
      </c>
      <c r="O8">
        <v>55</v>
      </c>
      <c r="P8">
        <f t="shared" si="0"/>
        <v>56.8375</v>
      </c>
    </row>
    <row r="9" spans="2:16" ht="12.75">
      <c r="B9">
        <v>55</v>
      </c>
      <c r="C9">
        <v>12</v>
      </c>
      <c r="D9">
        <v>1175.9</v>
      </c>
      <c r="E9">
        <v>12.0223</v>
      </c>
      <c r="F9">
        <v>0.155733</v>
      </c>
      <c r="G9">
        <v>22.8493</v>
      </c>
      <c r="H9">
        <v>52.9</v>
      </c>
      <c r="I9">
        <v>50.4</v>
      </c>
      <c r="J9">
        <v>60.1</v>
      </c>
      <c r="K9">
        <v>56.4</v>
      </c>
      <c r="L9">
        <v>63</v>
      </c>
      <c r="M9">
        <v>57</v>
      </c>
      <c r="N9">
        <v>61</v>
      </c>
      <c r="O9">
        <v>55.1</v>
      </c>
      <c r="P9">
        <f t="shared" si="0"/>
        <v>56.987500000000004</v>
      </c>
    </row>
    <row r="10" spans="2:16" ht="12.75">
      <c r="B10">
        <v>50</v>
      </c>
      <c r="C10">
        <v>12</v>
      </c>
      <c r="D10">
        <v>1131.04</v>
      </c>
      <c r="E10">
        <v>12.0226</v>
      </c>
      <c r="F10">
        <v>0.148964</v>
      </c>
      <c r="G10">
        <v>22.7375</v>
      </c>
      <c r="H10">
        <v>53.5</v>
      </c>
      <c r="I10">
        <v>51</v>
      </c>
      <c r="J10">
        <v>60.9</v>
      </c>
      <c r="K10">
        <v>57</v>
      </c>
      <c r="L10">
        <v>63.3</v>
      </c>
      <c r="M10">
        <v>57</v>
      </c>
      <c r="N10">
        <v>61.4</v>
      </c>
      <c r="O10">
        <v>55.8</v>
      </c>
      <c r="P10">
        <f t="shared" si="0"/>
        <v>57.4875</v>
      </c>
    </row>
    <row r="11" spans="2:16" ht="12.75">
      <c r="B11">
        <v>45</v>
      </c>
      <c r="C11">
        <v>12</v>
      </c>
      <c r="D11">
        <v>1081.8</v>
      </c>
      <c r="E11">
        <v>12.0238</v>
      </c>
      <c r="F11">
        <v>0.139789</v>
      </c>
      <c r="G11">
        <v>23.3368</v>
      </c>
      <c r="H11">
        <v>54.4</v>
      </c>
      <c r="I11">
        <v>52</v>
      </c>
      <c r="J11">
        <v>61.9</v>
      </c>
      <c r="K11">
        <v>57.9</v>
      </c>
      <c r="L11">
        <v>64.1</v>
      </c>
      <c r="M11">
        <v>58</v>
      </c>
      <c r="N11">
        <v>62.3</v>
      </c>
      <c r="O11">
        <v>56.9</v>
      </c>
      <c r="P11">
        <f t="shared" si="0"/>
        <v>58.4375</v>
      </c>
    </row>
    <row r="12" spans="2:16" ht="12.75">
      <c r="B12">
        <v>40</v>
      </c>
      <c r="C12">
        <v>12</v>
      </c>
      <c r="D12">
        <v>1000.02</v>
      </c>
      <c r="E12">
        <v>12.025</v>
      </c>
      <c r="F12">
        <v>0.125681</v>
      </c>
      <c r="G12">
        <v>23.3153</v>
      </c>
      <c r="H12">
        <v>54.8</v>
      </c>
      <c r="I12">
        <v>52.8</v>
      </c>
      <c r="J12">
        <v>62.9</v>
      </c>
      <c r="K12">
        <v>58.7</v>
      </c>
      <c r="L12">
        <v>65.1</v>
      </c>
      <c r="M12">
        <v>59</v>
      </c>
      <c r="N12">
        <v>63</v>
      </c>
      <c r="O12">
        <v>57.9</v>
      </c>
      <c r="P12">
        <f t="shared" si="0"/>
        <v>59.27499999999999</v>
      </c>
    </row>
    <row r="13" spans="2:16" ht="12.75">
      <c r="B13">
        <v>35</v>
      </c>
      <c r="C13">
        <v>12</v>
      </c>
      <c r="D13">
        <v>824.411</v>
      </c>
      <c r="E13">
        <v>12.0287</v>
      </c>
      <c r="F13">
        <v>0.0996892</v>
      </c>
      <c r="G13">
        <v>23.2396</v>
      </c>
      <c r="H13">
        <v>58.1</v>
      </c>
      <c r="I13">
        <v>56</v>
      </c>
      <c r="J13">
        <v>65.6</v>
      </c>
      <c r="K13">
        <v>62</v>
      </c>
      <c r="L13">
        <v>68</v>
      </c>
      <c r="M13">
        <v>62</v>
      </c>
      <c r="N13">
        <v>66.1</v>
      </c>
      <c r="O13">
        <v>61</v>
      </c>
      <c r="P13">
        <f t="shared" si="0"/>
        <v>62.349999999999994</v>
      </c>
    </row>
    <row r="14" spans="2:16" ht="12.75">
      <c r="B14">
        <v>34</v>
      </c>
      <c r="C14">
        <v>12</v>
      </c>
      <c r="D14">
        <v>765.076</v>
      </c>
      <c r="E14">
        <v>12.0294</v>
      </c>
      <c r="F14">
        <v>0.0901167</v>
      </c>
      <c r="G14">
        <v>23.4075</v>
      </c>
      <c r="H14">
        <v>59.2</v>
      </c>
      <c r="I14">
        <v>57.3</v>
      </c>
      <c r="J14">
        <v>67</v>
      </c>
      <c r="K14">
        <v>63.5</v>
      </c>
      <c r="L14">
        <v>69.8</v>
      </c>
      <c r="M14">
        <v>63.9</v>
      </c>
      <c r="N14">
        <v>68</v>
      </c>
      <c r="O14">
        <v>62.4</v>
      </c>
      <c r="P14">
        <f t="shared" si="0"/>
        <v>63.887499999999996</v>
      </c>
    </row>
    <row r="15" spans="2:16" ht="12.75">
      <c r="B15">
        <v>33</v>
      </c>
      <c r="C15">
        <v>12</v>
      </c>
      <c r="D15">
        <v>654.767</v>
      </c>
      <c r="E15">
        <v>12.0302</v>
      </c>
      <c r="F15">
        <v>0.0789338</v>
      </c>
      <c r="G15">
        <v>22.5809</v>
      </c>
      <c r="H15">
        <v>62.4</v>
      </c>
      <c r="I15">
        <v>60.5</v>
      </c>
      <c r="J15">
        <v>70</v>
      </c>
      <c r="K15">
        <v>66.9</v>
      </c>
      <c r="L15">
        <v>72.4</v>
      </c>
      <c r="M15">
        <v>67</v>
      </c>
      <c r="N15">
        <v>71</v>
      </c>
      <c r="O15">
        <v>65.3</v>
      </c>
      <c r="P15">
        <f t="shared" si="0"/>
        <v>66.9375</v>
      </c>
    </row>
    <row r="16" spans="2:16" ht="12.75">
      <c r="B16">
        <v>32</v>
      </c>
      <c r="C16">
        <v>12</v>
      </c>
      <c r="D16">
        <v>564.292</v>
      </c>
      <c r="E16">
        <v>12.0325</v>
      </c>
      <c r="F16">
        <v>0.0657018</v>
      </c>
      <c r="G16">
        <v>23.2695</v>
      </c>
      <c r="H16">
        <v>66.3</v>
      </c>
      <c r="I16">
        <v>64.8</v>
      </c>
      <c r="J16">
        <v>74</v>
      </c>
      <c r="K16">
        <v>70.9</v>
      </c>
      <c r="L16">
        <v>77.2</v>
      </c>
      <c r="M16">
        <v>71.1</v>
      </c>
      <c r="N16">
        <v>75</v>
      </c>
      <c r="O16">
        <v>70</v>
      </c>
      <c r="P16">
        <f t="shared" si="0"/>
        <v>71.1625</v>
      </c>
    </row>
    <row r="17" spans="2:16" ht="12.75">
      <c r="B17">
        <v>31</v>
      </c>
      <c r="C17">
        <v>12</v>
      </c>
      <c r="D17">
        <v>442.614</v>
      </c>
      <c r="E17">
        <v>12.0335</v>
      </c>
      <c r="F17">
        <v>0.051156</v>
      </c>
      <c r="G17">
        <v>23.4219</v>
      </c>
      <c r="H17">
        <v>76.6</v>
      </c>
      <c r="I17">
        <v>74</v>
      </c>
      <c r="J17">
        <v>84.3</v>
      </c>
      <c r="K17">
        <v>81</v>
      </c>
      <c r="L17">
        <v>87.6</v>
      </c>
      <c r="M17">
        <v>81</v>
      </c>
      <c r="N17">
        <v>85.6</v>
      </c>
      <c r="O17">
        <v>79.9</v>
      </c>
      <c r="P17">
        <f t="shared" si="0"/>
        <v>81.25</v>
      </c>
    </row>
    <row r="18" spans="2:16" ht="12.75">
      <c r="B18">
        <v>30</v>
      </c>
      <c r="C18">
        <v>12</v>
      </c>
      <c r="D18">
        <v>364.735</v>
      </c>
      <c r="E18">
        <v>12.035</v>
      </c>
      <c r="F18">
        <v>0.0361892</v>
      </c>
      <c r="G18">
        <v>23.375</v>
      </c>
      <c r="H18">
        <v>87.6</v>
      </c>
      <c r="I18">
        <v>85.9</v>
      </c>
      <c r="J18">
        <v>96</v>
      </c>
      <c r="K18">
        <v>93</v>
      </c>
      <c r="L18">
        <v>99.4</v>
      </c>
      <c r="M18">
        <v>93.4</v>
      </c>
      <c r="N18">
        <v>97</v>
      </c>
      <c r="O18">
        <v>91.6</v>
      </c>
      <c r="P18">
        <f>AVERAGE(H18:O18)</f>
        <v>92.9875</v>
      </c>
    </row>
    <row r="19" spans="2:16" ht="12.75">
      <c r="B19">
        <v>100</v>
      </c>
      <c r="C19">
        <v>2.8</v>
      </c>
      <c r="D19">
        <v>231.231</v>
      </c>
      <c r="E19">
        <v>2.79971</v>
      </c>
      <c r="F19">
        <v>0.0332721</v>
      </c>
      <c r="G19">
        <v>23.2537</v>
      </c>
      <c r="H19">
        <v>92.3</v>
      </c>
      <c r="I19">
        <v>91.4</v>
      </c>
      <c r="J19">
        <v>99</v>
      </c>
      <c r="K19">
        <v>98.7</v>
      </c>
      <c r="L19">
        <v>99.4</v>
      </c>
      <c r="M19">
        <v>98.7</v>
      </c>
      <c r="N19">
        <v>99.4</v>
      </c>
      <c r="O19">
        <v>97</v>
      </c>
      <c r="P19">
        <f>AVERAGE(H19:O19)</f>
        <v>96.9875</v>
      </c>
    </row>
    <row r="21" spans="1:16" ht="12.75">
      <c r="A21" s="2" t="s">
        <v>20</v>
      </c>
      <c r="B21">
        <v>100</v>
      </c>
      <c r="C21">
        <v>12</v>
      </c>
      <c r="D21">
        <v>1405.55</v>
      </c>
      <c r="E21">
        <v>12.0295</v>
      </c>
      <c r="F21">
        <v>0.20891</v>
      </c>
      <c r="G21">
        <v>22.8234</v>
      </c>
      <c r="H21">
        <v>50.3</v>
      </c>
      <c r="I21">
        <v>48.7</v>
      </c>
      <c r="J21">
        <v>57.7</v>
      </c>
      <c r="K21">
        <v>54.4</v>
      </c>
      <c r="L21">
        <v>60</v>
      </c>
      <c r="M21">
        <v>54.9</v>
      </c>
      <c r="N21">
        <v>58.1</v>
      </c>
      <c r="O21">
        <v>53.3</v>
      </c>
      <c r="P21">
        <f>AVERAGE(H21:O21)</f>
        <v>54.675000000000004</v>
      </c>
    </row>
    <row r="23" spans="1:16" ht="12.75">
      <c r="A23" s="2" t="s">
        <v>28</v>
      </c>
      <c r="B23">
        <v>0</v>
      </c>
      <c r="C23">
        <v>12</v>
      </c>
      <c r="D23">
        <v>0</v>
      </c>
      <c r="E23">
        <v>12.045</v>
      </c>
      <c r="F23">
        <v>0.00116667</v>
      </c>
      <c r="G23">
        <v>22.8406</v>
      </c>
      <c r="H23">
        <v>26.1</v>
      </c>
      <c r="I23">
        <v>25.9</v>
      </c>
      <c r="J23">
        <v>26.3</v>
      </c>
      <c r="K23">
        <v>25.1</v>
      </c>
      <c r="L23">
        <v>25</v>
      </c>
      <c r="M23">
        <v>25</v>
      </c>
      <c r="N23">
        <v>26</v>
      </c>
      <c r="O23">
        <v>25.1</v>
      </c>
      <c r="P23">
        <f>AVERAGE(H23:O23)</f>
        <v>25.5625</v>
      </c>
    </row>
    <row r="25" spans="1:16" ht="12.75">
      <c r="A25" s="2" t="s">
        <v>29</v>
      </c>
      <c r="B25">
        <v>0</v>
      </c>
      <c r="C25">
        <v>12</v>
      </c>
      <c r="D25">
        <v>0</v>
      </c>
      <c r="E25">
        <v>12.045</v>
      </c>
      <c r="F25">
        <v>0.00116667</v>
      </c>
      <c r="G25">
        <v>22.7539</v>
      </c>
      <c r="H25">
        <v>29.6</v>
      </c>
      <c r="I25">
        <v>28.4</v>
      </c>
      <c r="J25">
        <v>29.1</v>
      </c>
      <c r="K25">
        <v>28.1</v>
      </c>
      <c r="L25">
        <v>28</v>
      </c>
      <c r="M25">
        <v>27.7</v>
      </c>
      <c r="N25">
        <v>29</v>
      </c>
      <c r="O25">
        <v>27.7</v>
      </c>
      <c r="P25">
        <f>AVERAGE(H25:O25)</f>
        <v>28.449999999999996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O10" sqref="O10"/>
    </sheetView>
  </sheetViews>
  <sheetFormatPr defaultColWidth="9.140625" defaultRowHeight="12.75"/>
  <cols>
    <col min="1" max="1" width="16.8515625" style="0" bestFit="1" customWidth="1"/>
  </cols>
  <sheetData>
    <row r="1" ht="12.75">
      <c r="B1" t="s">
        <v>30</v>
      </c>
    </row>
    <row r="4" ht="12.75">
      <c r="N4" s="2" t="s">
        <v>8</v>
      </c>
    </row>
    <row r="5" spans="2:15" ht="12.75">
      <c r="B5" s="2" t="s">
        <v>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0</v>
      </c>
      <c r="J5" s="2"/>
      <c r="K5" s="2" t="s">
        <v>6</v>
      </c>
      <c r="L5" s="2" t="s">
        <v>4</v>
      </c>
      <c r="M5" s="2" t="s">
        <v>5</v>
      </c>
      <c r="N5" s="2" t="s">
        <v>7</v>
      </c>
      <c r="O5" s="2" t="s">
        <v>21</v>
      </c>
    </row>
    <row r="6" spans="1:15" ht="12.75">
      <c r="A6" s="2" t="s">
        <v>30</v>
      </c>
      <c r="B6">
        <v>100</v>
      </c>
      <c r="C6">
        <v>12</v>
      </c>
      <c r="D6">
        <v>1256.71</v>
      </c>
      <c r="E6">
        <v>12.0181</v>
      </c>
      <c r="F6">
        <v>0.189103</v>
      </c>
      <c r="G6">
        <v>22.5441</v>
      </c>
      <c r="H6">
        <v>56.3625</v>
      </c>
      <c r="I6">
        <v>29.8</v>
      </c>
      <c r="K6">
        <v>130.977265689824</v>
      </c>
      <c r="L6">
        <f>H6-G6</f>
        <v>33.8184</v>
      </c>
      <c r="M6" s="1">
        <f>L6/K6</f>
        <v>0.2582005344354004</v>
      </c>
      <c r="N6">
        <f>L6+24</f>
        <v>57.8184</v>
      </c>
      <c r="O6">
        <f>36/M6</f>
        <v>139.42651233747503</v>
      </c>
    </row>
    <row r="7" spans="2:15" ht="12.75">
      <c r="B7">
        <v>60</v>
      </c>
      <c r="C7">
        <v>12</v>
      </c>
      <c r="D7">
        <v>1188.98</v>
      </c>
      <c r="E7">
        <v>12.0213</v>
      </c>
      <c r="F7">
        <v>0.162307</v>
      </c>
      <c r="G7">
        <v>22.816</v>
      </c>
      <c r="H7">
        <v>56.8375</v>
      </c>
      <c r="I7">
        <v>27.2</v>
      </c>
      <c r="K7">
        <v>130.977265689824</v>
      </c>
      <c r="L7">
        <f aca="true" t="shared" si="0" ref="L7:L24">H7-G7</f>
        <v>34.0215</v>
      </c>
      <c r="M7" s="1">
        <f aca="true" t="shared" si="1" ref="M7:M24">L7/K7</f>
        <v>0.2597511852214764</v>
      </c>
      <c r="N7">
        <f aca="true" t="shared" si="2" ref="N7:N24">L7+24</f>
        <v>58.0215</v>
      </c>
      <c r="O7">
        <f aca="true" t="shared" si="3" ref="O7:O24">36/M7</f>
        <v>138.59417029918328</v>
      </c>
    </row>
    <row r="8" spans="2:15" ht="12.75">
      <c r="B8">
        <v>55</v>
      </c>
      <c r="C8">
        <v>12</v>
      </c>
      <c r="D8">
        <v>1175.9</v>
      </c>
      <c r="E8">
        <v>12.0223</v>
      </c>
      <c r="F8">
        <v>0.155733</v>
      </c>
      <c r="G8">
        <v>22.8493</v>
      </c>
      <c r="H8">
        <v>56.9875</v>
      </c>
      <c r="I8">
        <v>26.6</v>
      </c>
      <c r="K8">
        <v>130.977265689824</v>
      </c>
      <c r="L8">
        <f t="shared" si="0"/>
        <v>34.1382</v>
      </c>
      <c r="M8" s="1">
        <f t="shared" si="1"/>
        <v>0.2606421795431655</v>
      </c>
      <c r="N8">
        <f t="shared" si="2"/>
        <v>58.1382</v>
      </c>
      <c r="O8">
        <f t="shared" si="3"/>
        <v>138.12039196072624</v>
      </c>
    </row>
    <row r="9" spans="2:15" ht="12.75">
      <c r="B9">
        <v>50</v>
      </c>
      <c r="C9">
        <v>12</v>
      </c>
      <c r="D9">
        <v>1131.04</v>
      </c>
      <c r="E9">
        <v>12.0226</v>
      </c>
      <c r="F9">
        <v>0.148964</v>
      </c>
      <c r="G9">
        <v>22.7375</v>
      </c>
      <c r="H9">
        <v>57.4875</v>
      </c>
      <c r="I9">
        <v>26</v>
      </c>
      <c r="K9">
        <v>130.977265689824</v>
      </c>
      <c r="L9">
        <f t="shared" si="0"/>
        <v>34.75</v>
      </c>
      <c r="M9" s="1">
        <f t="shared" si="1"/>
        <v>0.2653132191833489</v>
      </c>
      <c r="N9">
        <f t="shared" si="2"/>
        <v>58.75</v>
      </c>
      <c r="O9">
        <f t="shared" si="3"/>
        <v>135.68867812470978</v>
      </c>
    </row>
    <row r="10" spans="2:15" ht="12.75">
      <c r="B10">
        <v>45</v>
      </c>
      <c r="C10">
        <v>12</v>
      </c>
      <c r="D10">
        <v>1081.8</v>
      </c>
      <c r="E10">
        <v>12.0238</v>
      </c>
      <c r="F10">
        <v>0.139789</v>
      </c>
      <c r="G10">
        <v>23.3368</v>
      </c>
      <c r="H10">
        <v>58.4375</v>
      </c>
      <c r="I10" s="10">
        <v>25</v>
      </c>
      <c r="J10" s="10"/>
      <c r="K10" s="10">
        <v>130.977265689824</v>
      </c>
      <c r="L10" s="10">
        <f t="shared" si="0"/>
        <v>35.1007</v>
      </c>
      <c r="M10" s="11">
        <f t="shared" si="1"/>
        <v>0.26799078309608565</v>
      </c>
      <c r="N10" s="10">
        <f t="shared" si="2"/>
        <v>59.1007</v>
      </c>
      <c r="O10" s="10">
        <f t="shared" si="3"/>
        <v>134.33297811250668</v>
      </c>
    </row>
    <row r="11" spans="2:15" ht="12.75">
      <c r="B11">
        <v>40</v>
      </c>
      <c r="C11">
        <v>12</v>
      </c>
      <c r="D11">
        <v>1000.02</v>
      </c>
      <c r="E11">
        <v>12.025</v>
      </c>
      <c r="F11">
        <v>0.125681</v>
      </c>
      <c r="G11">
        <v>23.3153</v>
      </c>
      <c r="H11">
        <v>59.275</v>
      </c>
      <c r="I11">
        <v>23.3</v>
      </c>
      <c r="K11">
        <v>130.977265689824</v>
      </c>
      <c r="L11">
        <f t="shared" si="0"/>
        <v>35.9597</v>
      </c>
      <c r="M11" s="1">
        <f t="shared" si="1"/>
        <v>0.2745491731760423</v>
      </c>
      <c r="N11">
        <f t="shared" si="2"/>
        <v>59.9597</v>
      </c>
      <c r="O11">
        <f t="shared" si="3"/>
        <v>131.12405178112343</v>
      </c>
    </row>
    <row r="12" spans="2:15" ht="12.75">
      <c r="B12">
        <v>35</v>
      </c>
      <c r="C12">
        <v>12</v>
      </c>
      <c r="D12">
        <v>824.411</v>
      </c>
      <c r="E12">
        <v>12.0287</v>
      </c>
      <c r="F12">
        <v>0.0996892</v>
      </c>
      <c r="G12">
        <v>23.2396</v>
      </c>
      <c r="H12">
        <v>62.35</v>
      </c>
      <c r="I12" s="5">
        <v>20.4</v>
      </c>
      <c r="J12" s="5"/>
      <c r="K12" s="5">
        <v>130.977265689824</v>
      </c>
      <c r="L12" s="5">
        <f t="shared" si="0"/>
        <v>39.1104</v>
      </c>
      <c r="M12" s="8">
        <f t="shared" si="1"/>
        <v>0.298604492879092</v>
      </c>
      <c r="N12" s="5">
        <f t="shared" si="2"/>
        <v>63.1104</v>
      </c>
      <c r="O12" s="5">
        <f t="shared" si="3"/>
        <v>120.56081157016202</v>
      </c>
    </row>
    <row r="13" spans="2:15" ht="12.75">
      <c r="B13">
        <v>34</v>
      </c>
      <c r="C13">
        <v>12</v>
      </c>
      <c r="D13">
        <v>765.076</v>
      </c>
      <c r="E13">
        <v>12.0294</v>
      </c>
      <c r="F13">
        <v>0.0901167</v>
      </c>
      <c r="G13">
        <v>23.4075</v>
      </c>
      <c r="H13">
        <v>63.8875</v>
      </c>
      <c r="I13">
        <v>19.5</v>
      </c>
      <c r="K13">
        <v>130.977265689824</v>
      </c>
      <c r="L13">
        <f t="shared" si="0"/>
        <v>40.480000000000004</v>
      </c>
      <c r="M13" s="1">
        <f t="shared" si="1"/>
        <v>0.30906126942566803</v>
      </c>
      <c r="N13">
        <f t="shared" si="2"/>
        <v>64.48</v>
      </c>
      <c r="O13">
        <f t="shared" si="3"/>
        <v>116.48175802454703</v>
      </c>
    </row>
    <row r="14" spans="2:15" ht="12.75">
      <c r="B14">
        <v>33</v>
      </c>
      <c r="C14">
        <v>12</v>
      </c>
      <c r="D14">
        <v>654.767</v>
      </c>
      <c r="E14">
        <v>12.0302</v>
      </c>
      <c r="F14">
        <v>0.0789338</v>
      </c>
      <c r="G14">
        <v>22.5809</v>
      </c>
      <c r="H14">
        <v>66.9375</v>
      </c>
      <c r="I14">
        <v>18</v>
      </c>
      <c r="K14">
        <v>130.977265689824</v>
      </c>
      <c r="L14">
        <f t="shared" si="0"/>
        <v>44.3566</v>
      </c>
      <c r="M14" s="1">
        <f t="shared" si="1"/>
        <v>0.33865877231735636</v>
      </c>
      <c r="N14">
        <f t="shared" si="2"/>
        <v>68.3566</v>
      </c>
      <c r="O14">
        <f t="shared" si="3"/>
        <v>106.30169050003076</v>
      </c>
    </row>
    <row r="15" spans="2:15" ht="12.75">
      <c r="B15">
        <v>32</v>
      </c>
      <c r="C15">
        <v>12</v>
      </c>
      <c r="D15">
        <v>564.292</v>
      </c>
      <c r="E15">
        <v>12.0325</v>
      </c>
      <c r="F15">
        <v>0.0657018</v>
      </c>
      <c r="G15">
        <v>23.2695</v>
      </c>
      <c r="H15">
        <v>71.1625</v>
      </c>
      <c r="I15">
        <v>17.4</v>
      </c>
      <c r="K15">
        <v>130.977265689824</v>
      </c>
      <c r="L15">
        <f t="shared" si="0"/>
        <v>47.892999999999994</v>
      </c>
      <c r="M15" s="1">
        <f t="shared" si="1"/>
        <v>0.36565887788052165</v>
      </c>
      <c r="N15">
        <f t="shared" si="2"/>
        <v>71.893</v>
      </c>
      <c r="O15">
        <f t="shared" si="3"/>
        <v>98.45241611161683</v>
      </c>
    </row>
    <row r="16" spans="2:15" ht="12.75">
      <c r="B16">
        <v>31</v>
      </c>
      <c r="C16">
        <v>12</v>
      </c>
      <c r="D16">
        <v>442.614</v>
      </c>
      <c r="E16">
        <v>12.0335</v>
      </c>
      <c r="F16">
        <v>0.051156</v>
      </c>
      <c r="G16">
        <v>23.4219</v>
      </c>
      <c r="H16">
        <v>81.25</v>
      </c>
      <c r="I16">
        <v>16.9</v>
      </c>
      <c r="K16">
        <v>130.977265689824</v>
      </c>
      <c r="L16">
        <f t="shared" si="0"/>
        <v>57.8281</v>
      </c>
      <c r="M16" s="1">
        <f t="shared" si="1"/>
        <v>0.4415124998634998</v>
      </c>
      <c r="N16">
        <f t="shared" si="2"/>
        <v>81.8281</v>
      </c>
      <c r="O16">
        <f t="shared" si="3"/>
        <v>81.53789532828615</v>
      </c>
    </row>
    <row r="17" spans="2:15" ht="12.75">
      <c r="B17">
        <v>30</v>
      </c>
      <c r="C17">
        <v>12</v>
      </c>
      <c r="D17">
        <v>364.735</v>
      </c>
      <c r="E17">
        <v>12.035</v>
      </c>
      <c r="F17">
        <v>0.0361892</v>
      </c>
      <c r="G17">
        <v>23.375</v>
      </c>
      <c r="H17">
        <v>92.9875</v>
      </c>
      <c r="I17">
        <v>16.8</v>
      </c>
      <c r="K17">
        <v>130.977265689824</v>
      </c>
      <c r="L17">
        <f t="shared" si="0"/>
        <v>69.6125</v>
      </c>
      <c r="M17" s="1">
        <f t="shared" si="1"/>
        <v>0.5314853660547014</v>
      </c>
      <c r="N17">
        <f t="shared" si="2"/>
        <v>93.6125</v>
      </c>
      <c r="O17">
        <f t="shared" si="3"/>
        <v>67.73469656791042</v>
      </c>
    </row>
    <row r="18" spans="2:15" ht="12.75">
      <c r="B18">
        <v>100</v>
      </c>
      <c r="C18">
        <v>2.8</v>
      </c>
      <c r="D18">
        <v>231.231</v>
      </c>
      <c r="E18">
        <v>2.79971</v>
      </c>
      <c r="F18">
        <v>0.0332721</v>
      </c>
      <c r="G18">
        <v>23.2537</v>
      </c>
      <c r="H18">
        <v>96.9875</v>
      </c>
      <c r="I18">
        <v>16.8</v>
      </c>
      <c r="K18">
        <v>130.977265689824</v>
      </c>
      <c r="L18">
        <f t="shared" si="0"/>
        <v>73.7338</v>
      </c>
      <c r="M18" s="1">
        <f t="shared" si="1"/>
        <v>0.5629511321042076</v>
      </c>
      <c r="N18">
        <f t="shared" si="2"/>
        <v>97.7338</v>
      </c>
      <c r="O18">
        <f t="shared" si="3"/>
        <v>63.9487123250621</v>
      </c>
    </row>
    <row r="19" ht="12.75">
      <c r="M19" s="1"/>
    </row>
    <row r="20" spans="1:15" ht="12.75">
      <c r="A20" s="2" t="s">
        <v>20</v>
      </c>
      <c r="B20">
        <v>100</v>
      </c>
      <c r="C20">
        <v>12</v>
      </c>
      <c r="D20">
        <v>1405.55</v>
      </c>
      <c r="E20">
        <v>12.0295</v>
      </c>
      <c r="F20">
        <v>0.20891</v>
      </c>
      <c r="G20">
        <v>22.8234</v>
      </c>
      <c r="H20">
        <v>54.675</v>
      </c>
      <c r="I20">
        <v>38.3</v>
      </c>
      <c r="K20">
        <v>130.977265689824</v>
      </c>
      <c r="L20">
        <f t="shared" si="0"/>
        <v>31.851599999999998</v>
      </c>
      <c r="M20" s="1">
        <f t="shared" si="1"/>
        <v>0.243184187975262</v>
      </c>
      <c r="N20">
        <f t="shared" si="2"/>
        <v>55.8516</v>
      </c>
      <c r="O20">
        <f t="shared" si="3"/>
        <v>148.03594057547076</v>
      </c>
    </row>
    <row r="21" ht="12.75">
      <c r="M21" s="1"/>
    </row>
    <row r="22" spans="1:15" ht="12.75">
      <c r="A22" s="2" t="s">
        <v>28</v>
      </c>
      <c r="B22">
        <v>0</v>
      </c>
      <c r="C22">
        <v>12</v>
      </c>
      <c r="D22">
        <v>0</v>
      </c>
      <c r="E22">
        <v>12.045</v>
      </c>
      <c r="F22">
        <v>0.00116667</v>
      </c>
      <c r="G22">
        <v>22.8406</v>
      </c>
      <c r="H22">
        <v>25.5625</v>
      </c>
      <c r="K22" s="9">
        <v>18.763274998048</v>
      </c>
      <c r="L22">
        <f t="shared" si="0"/>
        <v>2.7219000000000015</v>
      </c>
      <c r="M22" s="1">
        <f t="shared" si="1"/>
        <v>0.14506529378710106</v>
      </c>
      <c r="N22" s="9">
        <f t="shared" si="2"/>
        <v>26.7219</v>
      </c>
      <c r="O22">
        <f t="shared" si="3"/>
        <v>248.16411327738996</v>
      </c>
    </row>
    <row r="23" spans="11:14" ht="12.75">
      <c r="K23" s="9"/>
      <c r="M23" s="1"/>
      <c r="N23" s="9"/>
    </row>
    <row r="24" spans="1:15" ht="12.75">
      <c r="A24" s="2" t="s">
        <v>29</v>
      </c>
      <c r="B24">
        <v>0</v>
      </c>
      <c r="C24">
        <v>12</v>
      </c>
      <c r="D24">
        <v>0</v>
      </c>
      <c r="E24">
        <v>12.045</v>
      </c>
      <c r="F24">
        <v>0.00116667</v>
      </c>
      <c r="G24">
        <v>22.7539</v>
      </c>
      <c r="H24">
        <v>28.45</v>
      </c>
      <c r="K24" s="9">
        <v>29.399831457972</v>
      </c>
      <c r="L24">
        <f t="shared" si="0"/>
        <v>5.696099999999998</v>
      </c>
      <c r="M24" s="1">
        <f t="shared" si="1"/>
        <v>0.19374600865119773</v>
      </c>
      <c r="N24" s="9">
        <f t="shared" si="2"/>
        <v>29.696099999999998</v>
      </c>
      <c r="O24">
        <f t="shared" si="3"/>
        <v>185.81027939941228</v>
      </c>
    </row>
    <row r="25" ht="12.75">
      <c r="M25" s="1"/>
    </row>
    <row r="26" ht="12.75">
      <c r="M26" s="1"/>
    </row>
    <row r="27" ht="12.75">
      <c r="M27" s="1"/>
    </row>
    <row r="28" ht="12.75">
      <c r="M28" s="1"/>
    </row>
    <row r="29" spans="13:15" ht="12.75">
      <c r="M29" s="1"/>
      <c r="O29" s="6"/>
    </row>
    <row r="30" spans="9:15" ht="12.75">
      <c r="I30" s="5"/>
      <c r="M30" s="1"/>
      <c r="O30" s="5"/>
    </row>
    <row r="31" ht="12.75">
      <c r="M31" s="1"/>
    </row>
    <row r="32" ht="12.75">
      <c r="M32" s="1"/>
    </row>
    <row r="33" ht="12.75">
      <c r="M33" s="1"/>
    </row>
    <row r="34" ht="12.75">
      <c r="M34" s="1"/>
    </row>
    <row r="35" ht="12.75">
      <c r="M35" s="1"/>
    </row>
    <row r="36" ht="12.75">
      <c r="M36" s="1"/>
    </row>
    <row r="37" ht="12.75">
      <c r="M37" s="1"/>
    </row>
    <row r="38" ht="12.75">
      <c r="M38" s="1"/>
    </row>
    <row r="39" ht="12.75">
      <c r="M39" s="1"/>
    </row>
    <row r="40" ht="12.75">
      <c r="M40" s="1"/>
    </row>
    <row r="41" ht="12.75">
      <c r="M41" s="1"/>
    </row>
    <row r="42" ht="12.75">
      <c r="M42" s="1"/>
    </row>
    <row r="43" ht="12.75">
      <c r="M43" s="1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7" sqref="H7"/>
    </sheetView>
  </sheetViews>
  <sheetFormatPr defaultColWidth="9.140625" defaultRowHeight="12.75"/>
  <cols>
    <col min="1" max="1" width="17.00390625" style="0" bestFit="1" customWidth="1"/>
  </cols>
  <sheetData>
    <row r="1" ht="12.75">
      <c r="B1" t="s">
        <v>2</v>
      </c>
    </row>
    <row r="2" ht="12.75">
      <c r="B2" t="s">
        <v>1</v>
      </c>
    </row>
    <row r="3" spans="2:10" ht="12.75">
      <c r="B3" s="2" t="s">
        <v>3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0</v>
      </c>
      <c r="H3" s="2" t="s">
        <v>22</v>
      </c>
      <c r="J3" s="2" t="s">
        <v>23</v>
      </c>
    </row>
    <row r="4" spans="1:7" ht="12.75">
      <c r="A4" s="2" t="s">
        <v>30</v>
      </c>
      <c r="B4">
        <v>100</v>
      </c>
      <c r="C4">
        <v>12</v>
      </c>
      <c r="D4" s="7">
        <v>1256.71</v>
      </c>
      <c r="G4">
        <v>29.8</v>
      </c>
    </row>
    <row r="5" spans="2:7" ht="12.75">
      <c r="B5">
        <v>60</v>
      </c>
      <c r="C5">
        <v>12</v>
      </c>
      <c r="D5" s="7">
        <v>1188.98</v>
      </c>
      <c r="G5">
        <v>27.2</v>
      </c>
    </row>
    <row r="6" spans="2:7" ht="12.75">
      <c r="B6">
        <v>55</v>
      </c>
      <c r="C6">
        <v>12</v>
      </c>
      <c r="D6" s="7">
        <v>1175.9</v>
      </c>
      <c r="G6">
        <v>26.6</v>
      </c>
    </row>
    <row r="7" spans="2:7" ht="12.75">
      <c r="B7">
        <v>50</v>
      </c>
      <c r="C7">
        <v>12</v>
      </c>
      <c r="D7" s="7">
        <v>1131.04</v>
      </c>
      <c r="G7">
        <v>26</v>
      </c>
    </row>
    <row r="8" spans="2:7" ht="12.75">
      <c r="B8">
        <v>45</v>
      </c>
      <c r="C8">
        <v>12</v>
      </c>
      <c r="D8" s="7">
        <v>1081.8</v>
      </c>
      <c r="G8">
        <v>25</v>
      </c>
    </row>
    <row r="9" spans="2:7" ht="12.75">
      <c r="B9">
        <v>40</v>
      </c>
      <c r="C9">
        <v>12</v>
      </c>
      <c r="D9" s="7">
        <v>1000.02</v>
      </c>
      <c r="G9">
        <v>23.3</v>
      </c>
    </row>
    <row r="10" spans="2:7" ht="12.75">
      <c r="B10">
        <v>35</v>
      </c>
      <c r="C10">
        <v>12</v>
      </c>
      <c r="D10" s="7">
        <v>824.411</v>
      </c>
      <c r="G10">
        <v>20.4</v>
      </c>
    </row>
    <row r="11" spans="2:7" ht="12.75">
      <c r="B11">
        <v>34</v>
      </c>
      <c r="C11">
        <v>12</v>
      </c>
      <c r="D11" s="7">
        <v>765.076</v>
      </c>
      <c r="G11">
        <v>19.5</v>
      </c>
    </row>
    <row r="12" spans="2:7" ht="12.75">
      <c r="B12">
        <v>33</v>
      </c>
      <c r="C12">
        <v>12</v>
      </c>
      <c r="D12" s="7">
        <v>654.767</v>
      </c>
      <c r="G12">
        <v>18</v>
      </c>
    </row>
    <row r="13" spans="2:7" ht="12.75">
      <c r="B13">
        <v>32</v>
      </c>
      <c r="C13">
        <v>12</v>
      </c>
      <c r="D13" s="7">
        <v>564.292</v>
      </c>
      <c r="G13">
        <v>17.4</v>
      </c>
    </row>
    <row r="14" spans="2:7" ht="12.75">
      <c r="B14">
        <v>31</v>
      </c>
      <c r="C14">
        <v>12</v>
      </c>
      <c r="D14" s="7">
        <v>442.614</v>
      </c>
      <c r="G14">
        <v>16.9</v>
      </c>
    </row>
    <row r="15" spans="2:7" ht="12.75">
      <c r="B15">
        <v>30</v>
      </c>
      <c r="C15">
        <v>12</v>
      </c>
      <c r="D15" s="7">
        <v>364.735</v>
      </c>
      <c r="G15">
        <v>16.8</v>
      </c>
    </row>
    <row r="16" spans="2:7" ht="12.75">
      <c r="B16">
        <v>100</v>
      </c>
      <c r="C16">
        <v>2.8</v>
      </c>
      <c r="D16" s="7">
        <v>231.231</v>
      </c>
      <c r="G16">
        <v>16.8</v>
      </c>
    </row>
    <row r="26" ht="12.75">
      <c r="A26" s="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2016-03-17T20:12:41Z</dcterms:created>
  <dcterms:modified xsi:type="dcterms:W3CDTF">2016-10-28T17:55:24Z</dcterms:modified>
  <cp:category/>
  <cp:version/>
  <cp:contentType/>
  <cp:contentStatus/>
</cp:coreProperties>
</file>